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FA\Financial Aid\Archived Information\Annual Reports\2023-24\"/>
    </mc:Choice>
  </mc:AlternateContent>
  <xr:revisionPtr revIDLastSave="0" documentId="13_ncr:1_{54394451-4465-4C8E-B7B1-B8F8CC730921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Cover Page" sheetId="4" r:id="rId1"/>
    <sheet name="Student Loan History" sheetId="1" r:id="rId2"/>
    <sheet name="Comparison of FFELP and DL's" sheetId="2" r:id="rId3"/>
    <sheet name="Loans by Lender" sheetId="5" r:id="rId4"/>
    <sheet name="Default Rate History" sheetId="3" r:id="rId5"/>
    <sheet name="Comparison of KS CC Default" sheetId="6" r:id="rId6"/>
  </sheets>
  <definedNames>
    <definedName name="_xlnm.Print_Area" localSheetId="0">'Cover Page'!$A$1:$A$42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W25" i="6" l="1"/>
  <c r="N36" i="1" l="1"/>
  <c r="V25" i="6" l="1"/>
  <c r="N34" i="1" l="1"/>
  <c r="U25" i="6" l="1"/>
  <c r="N35" i="1" l="1"/>
  <c r="T25" i="6" l="1"/>
  <c r="N33" i="1"/>
  <c r="S25" i="6" l="1"/>
  <c r="N32" i="1"/>
  <c r="N31" i="1" l="1"/>
  <c r="Q25" i="6" l="1"/>
  <c r="N30" i="1" l="1"/>
  <c r="P25" i="6" l="1"/>
  <c r="N29" i="1" l="1"/>
  <c r="O29" i="1" s="1"/>
  <c r="O25" i="6" l="1"/>
  <c r="N28" i="1"/>
  <c r="O28" i="1" s="1"/>
  <c r="N25" i="6" l="1"/>
  <c r="M25" i="6"/>
  <c r="N27" i="1" l="1"/>
  <c r="O27" i="1" s="1"/>
  <c r="K25" i="6" l="1"/>
  <c r="L25" i="6"/>
  <c r="N26" i="1" l="1"/>
  <c r="O26" i="1" s="1"/>
  <c r="J25" i="6" l="1"/>
  <c r="I25" i="6"/>
  <c r="H25" i="6"/>
  <c r="G25" i="6"/>
  <c r="F25" i="6"/>
  <c r="N25" i="1" l="1"/>
  <c r="O25" i="1" s="1"/>
  <c r="N24" i="1" l="1"/>
  <c r="O24" i="1" s="1"/>
  <c r="N23" i="1"/>
  <c r="O23" i="1" s="1"/>
  <c r="N22" i="1"/>
  <c r="O22" i="1" s="1"/>
  <c r="N21" i="1"/>
  <c r="O21" i="1" s="1"/>
  <c r="D26" i="5"/>
  <c r="C7" i="2"/>
  <c r="C6" i="2"/>
  <c r="C5" i="2"/>
  <c r="C4" i="2"/>
  <c r="C3" i="2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7" i="1"/>
  <c r="O7" i="1" s="1"/>
  <c r="N6" i="1"/>
  <c r="O6" i="1" s="1"/>
  <c r="N5" i="1"/>
  <c r="O5" i="1" s="1"/>
  <c r="N4" i="1"/>
  <c r="O4" i="1" s="1"/>
  <c r="N3" i="1"/>
  <c r="O3" i="1" s="1"/>
  <c r="C26" i="5"/>
  <c r="B26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<sst xmlns="http://schemas.openxmlformats.org/spreadsheetml/2006/main" count="525" uniqueCount="261">
  <si>
    <t>Aid Year</t>
  </si>
  <si>
    <t>Total Borrowers</t>
  </si>
  <si>
    <t>Total Plus Loans</t>
  </si>
  <si>
    <t>Total GSL $ Amt</t>
  </si>
  <si>
    <t>Total SLS Loans</t>
  </si>
  <si>
    <t>Total Plus $ Amt</t>
  </si>
  <si>
    <t>1989-90</t>
  </si>
  <si>
    <t>1990-91</t>
  </si>
  <si>
    <t>1991-92</t>
  </si>
  <si>
    <t>1992-93</t>
  </si>
  <si>
    <t>Total Sub $ Amt</t>
  </si>
  <si>
    <t>Total Unsub Loans</t>
  </si>
  <si>
    <t>Total Unsub $ Amt</t>
  </si>
  <si>
    <t>1994-95</t>
  </si>
  <si>
    <t>1996-97</t>
  </si>
  <si>
    <t>1997-98</t>
  </si>
  <si>
    <t>1998-99</t>
  </si>
  <si>
    <t>1993-94</t>
  </si>
  <si>
    <t>**Available to Barton students from 1989 to 1993: Guaranteed Stafford Loans, Supplemental Loans, Plus Loans, Perkins Loans, Nursing Loans</t>
  </si>
  <si>
    <t>Grand Total Loan $</t>
  </si>
  <si>
    <t>Barton County Community College Student Loan History</t>
  </si>
  <si>
    <t>Total Perkins Loans</t>
  </si>
  <si>
    <t>Total Nursing Loans</t>
  </si>
  <si>
    <t xml:space="preserve">1999-00  </t>
  </si>
  <si>
    <t>2000-01</t>
  </si>
  <si>
    <t>2001-02</t>
  </si>
  <si>
    <t>Barton County Community College Default Rate Statistics</t>
  </si>
  <si>
    <t>Based upon Fiscal Year</t>
  </si>
  <si>
    <t>Borrowers in Default</t>
  </si>
  <si>
    <t>Borrowers in Repayment</t>
  </si>
  <si>
    <t>1988-1989</t>
  </si>
  <si>
    <t>n/a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</si>
  <si>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</si>
  <si>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</si>
  <si>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</si>
  <si>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</si>
  <si>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</si>
  <si>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</si>
  <si>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</si>
  <si>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</si>
  <si>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</si>
  <si>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</si>
  <si>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</si>
  <si>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</si>
  <si>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</si>
  <si>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2002-03</t>
  </si>
  <si>
    <t>***In 2001-02, Barton began offering Direct Loans as well as FFELP loans.  Also, in 2001-02, all loans were implemented into Banner.</t>
  </si>
  <si>
    <t>Total Direct Loans</t>
  </si>
  <si>
    <t>Total Direct Loan $ Amt</t>
  </si>
  <si>
    <t>Total $ Amount</t>
  </si>
  <si>
    <t>Percentage</t>
  </si>
  <si>
    <t>2002-2003</t>
  </si>
  <si>
    <t>2003-2004</t>
  </si>
  <si>
    <t>89/11 -- FFELP/DL</t>
  </si>
  <si>
    <t>2004-2005</t>
  </si>
  <si>
    <t>2003-04</t>
  </si>
  <si>
    <t>Total FFELP Loans</t>
  </si>
  <si>
    <t>Total FFELP    $ Amt</t>
  </si>
  <si>
    <t>Total  Loans</t>
  </si>
  <si>
    <t>2004-05</t>
  </si>
  <si>
    <t>Total Sub Loans</t>
  </si>
  <si>
    <t>FFELP Ratio</t>
  </si>
  <si>
    <t>DL Ratio</t>
  </si>
  <si>
    <t>24/239</t>
  </si>
  <si>
    <t>0/0</t>
  </si>
  <si>
    <t>34/246</t>
  </si>
  <si>
    <t>11/208</t>
  </si>
  <si>
    <t>26/223</t>
  </si>
  <si>
    <t>58/296</t>
  </si>
  <si>
    <t>49/280</t>
  </si>
  <si>
    <t>105/435</t>
  </si>
  <si>
    <t>92/445</t>
  </si>
  <si>
    <t>84/466</t>
  </si>
  <si>
    <t>37/367</t>
  </si>
  <si>
    <t>58/364</t>
  </si>
  <si>
    <t>28/258</t>
  </si>
  <si>
    <t>16/258</t>
  </si>
  <si>
    <t>2005-2006</t>
  </si>
  <si>
    <t>27/291</t>
  </si>
  <si>
    <t>22/252</t>
  </si>
  <si>
    <t>31/256</t>
  </si>
  <si>
    <t>4/35</t>
  </si>
  <si>
    <t>2006-2007</t>
  </si>
  <si>
    <t>13/269</t>
  </si>
  <si>
    <t>16/233</t>
  </si>
  <si>
    <t>2005-06</t>
  </si>
  <si>
    <t>68/32 -- FFELP/DL</t>
  </si>
  <si>
    <t>2007-2008</t>
  </si>
  <si>
    <t>Barton County Community College</t>
  </si>
  <si>
    <t>Loan Statistics</t>
  </si>
  <si>
    <t>Great Bend, KS</t>
  </si>
  <si>
    <t>Lender</t>
  </si>
  <si>
    <t>Total Loans</t>
  </si>
  <si>
    <t>Loans by Lender</t>
  </si>
  <si>
    <t>Bank of America</t>
  </si>
  <si>
    <t>2006-07</t>
  </si>
  <si>
    <t>Chase Manhattan</t>
  </si>
  <si>
    <t>Citibank</t>
  </si>
  <si>
    <t>Commercial Federal</t>
  </si>
  <si>
    <t>Commerce Bank</t>
  </si>
  <si>
    <t>Credit Union</t>
  </si>
  <si>
    <t>Emprise Bank</t>
  </si>
  <si>
    <t>Kansas State Bank</t>
  </si>
  <si>
    <t>Navy Federal Credit Union</t>
  </si>
  <si>
    <t>Sallie Mae/Ed Trust</t>
  </si>
  <si>
    <t>US Bank</t>
  </si>
  <si>
    <t>Wells Fargo</t>
  </si>
  <si>
    <t>Next Student</t>
  </si>
  <si>
    <t>55/45 -- FFELP/DL</t>
  </si>
  <si>
    <t>47/53 -- FFELP/DL</t>
  </si>
  <si>
    <t>61/39 -- FFELP/DL</t>
  </si>
  <si>
    <t>College Board</t>
  </si>
  <si>
    <t>Totals</t>
  </si>
  <si>
    <t>Wachovia</t>
  </si>
  <si>
    <t xml:space="preserve">**Availabe to Barton students from 1993 on:  Subsidized and Unsubsidized Stafford Loans only.  No Perkins or Nursing  </t>
  </si>
  <si>
    <t>Total SLS $ Amt*</t>
  </si>
  <si>
    <t>Total Perkins     $ Amount*</t>
  </si>
  <si>
    <t>Total Nursing     $ Amount*</t>
  </si>
  <si>
    <t>Aid Year**</t>
  </si>
  <si>
    <t>1995-96***</t>
  </si>
  <si>
    <t>***Barton stopped packaging loans for students for the 1995-96 award year.</t>
  </si>
  <si>
    <t>****Total number of borrowers may differ from total of loans due to some students borrowing more than one type of loan.</t>
  </si>
  <si>
    <t>Total GSL Loans****</t>
  </si>
  <si>
    <t>College Loan Corporation</t>
  </si>
  <si>
    <t>11/176</t>
  </si>
  <si>
    <t>3/112</t>
  </si>
  <si>
    <t>81/19 -- FFELP/DL</t>
  </si>
  <si>
    <t>2008-2009</t>
  </si>
  <si>
    <t>27/277</t>
  </si>
  <si>
    <t>15/144</t>
  </si>
  <si>
    <t>2007-08</t>
  </si>
  <si>
    <t>90/10 -- FFELP/DL</t>
  </si>
  <si>
    <t>Nel-Net</t>
  </si>
  <si>
    <t>Loan Servicing Center/Florida</t>
  </si>
  <si>
    <t>Co-Step</t>
  </si>
  <si>
    <t>2009-2010</t>
  </si>
  <si>
    <t>10/128</t>
  </si>
  <si>
    <t>2008-09</t>
  </si>
  <si>
    <t>23/227</t>
  </si>
  <si>
    <t>73/27 -- FFELP/DL</t>
  </si>
  <si>
    <t>Wyoming Student Loan Corp</t>
  </si>
  <si>
    <t>2010-2011</t>
  </si>
  <si>
    <t>8/103</t>
  </si>
  <si>
    <t>33/271</t>
  </si>
  <si>
    <t>2009-10</t>
  </si>
  <si>
    <t>0/100 -- FFELP/DL</t>
  </si>
  <si>
    <t>2011-2012</t>
  </si>
  <si>
    <t>2010-11</t>
  </si>
  <si>
    <t>24/299</t>
  </si>
  <si>
    <t>9/72</t>
  </si>
  <si>
    <t>OPE ID</t>
  </si>
  <si>
    <t>NAME</t>
  </si>
  <si>
    <t>FY2002</t>
  </si>
  <si>
    <t>FY2003</t>
  </si>
  <si>
    <t>FY2004</t>
  </si>
  <si>
    <t>FY2005</t>
  </si>
  <si>
    <t>FY2006</t>
  </si>
  <si>
    <t>FY2007</t>
  </si>
  <si>
    <t>FY2008</t>
  </si>
  <si>
    <t>001901</t>
  </si>
  <si>
    <t>Allen County Community College</t>
  </si>
  <si>
    <t>004608</t>
  </si>
  <si>
    <t>001906</t>
  </si>
  <si>
    <t>Butler County Community College</t>
  </si>
  <si>
    <t>001909</t>
  </si>
  <si>
    <t>Cloud County Community College</t>
  </si>
  <si>
    <t>001910</t>
  </si>
  <si>
    <t>Coffeyville Community College</t>
  </si>
  <si>
    <t>001911</t>
  </si>
  <si>
    <t>Colby Community College</t>
  </si>
  <si>
    <t>001902</t>
  </si>
  <si>
    <t>001913</t>
  </si>
  <si>
    <t>Dodge City Community College</t>
  </si>
  <si>
    <t>005264</t>
  </si>
  <si>
    <t>Flint Hills Technical College</t>
  </si>
  <si>
    <t>001916</t>
  </si>
  <si>
    <t>Fort Scott Community College</t>
  </si>
  <si>
    <t>001919</t>
  </si>
  <si>
    <t>Garden City Community College</t>
  </si>
  <si>
    <t>001921</t>
  </si>
  <si>
    <t>Highland Community College</t>
  </si>
  <si>
    <t>001923</t>
  </si>
  <si>
    <t>Hutchinson Community College</t>
  </si>
  <si>
    <t>001924</t>
  </si>
  <si>
    <t>Independence Community College</t>
  </si>
  <si>
    <t>008244</t>
  </si>
  <si>
    <t>Johnson County Community College</t>
  </si>
  <si>
    <t>001925</t>
  </si>
  <si>
    <t>Kansas City Kansas Community College</t>
  </si>
  <si>
    <t>001930</t>
  </si>
  <si>
    <t>Labette Community College</t>
  </si>
  <si>
    <t>005500</t>
  </si>
  <si>
    <t>Manhattan Area Technical College</t>
  </si>
  <si>
    <t>001936</t>
  </si>
  <si>
    <t>Neosho County Community College</t>
  </si>
  <si>
    <t>005265</t>
  </si>
  <si>
    <t>North Central Kansas Technical College</t>
  </si>
  <si>
    <t>005267</t>
  </si>
  <si>
    <t>Northwest Kansas Technical College</t>
  </si>
  <si>
    <t>001938</t>
  </si>
  <si>
    <t>008228</t>
  </si>
  <si>
    <t>Seward County Community College</t>
  </si>
  <si>
    <t>Average</t>
  </si>
  <si>
    <t>National Average -- 2 yr. public</t>
  </si>
  <si>
    <t>National Average -- Total</t>
  </si>
  <si>
    <t>FY2009</t>
  </si>
  <si>
    <t>2011-12</t>
  </si>
  <si>
    <t>2 yr Cohort Default Rate</t>
  </si>
  <si>
    <t>3 yr Cohort Default Rate</t>
  </si>
  <si>
    <t>2012-2013</t>
  </si>
  <si>
    <t>2 year National Average-- 2 yr. public</t>
  </si>
  <si>
    <t>2 year National Average (Total)</t>
  </si>
  <si>
    <t>3 year National Average -- 2 yr. public</t>
  </si>
  <si>
    <t>3 year National Average -- (Total)</t>
  </si>
  <si>
    <t>2011--12</t>
  </si>
  <si>
    <t>FY2009 (3 yr)</t>
  </si>
  <si>
    <t>FY2010 (2yr)</t>
  </si>
  <si>
    <t>2013-2014</t>
  </si>
  <si>
    <t>2012-13</t>
  </si>
  <si>
    <t>2012--13</t>
  </si>
  <si>
    <t>FY2011(2yr)</t>
  </si>
  <si>
    <t>FY2010 (3 yr)</t>
  </si>
  <si>
    <t>both</t>
  </si>
  <si>
    <t>2014-2015</t>
  </si>
  <si>
    <t>2013-14</t>
  </si>
  <si>
    <t>FY2011 (3 yr)</t>
  </si>
  <si>
    <t>Average Loan Amt</t>
  </si>
  <si>
    <t>2015-2016</t>
  </si>
  <si>
    <t>2014-15</t>
  </si>
  <si>
    <t>FY2012 (3 yr)</t>
  </si>
  <si>
    <t>2015-16</t>
  </si>
  <si>
    <t>2016-2017</t>
  </si>
  <si>
    <t>FY2013 (3 yr)</t>
  </si>
  <si>
    <t>Cowley County Community College</t>
  </si>
  <si>
    <t>Pratt Community College</t>
  </si>
  <si>
    <t>2016-17</t>
  </si>
  <si>
    <t>FY2014 (3yr)</t>
  </si>
  <si>
    <t>2017-2018</t>
  </si>
  <si>
    <t>2018-2019</t>
  </si>
  <si>
    <t>2017-18</t>
  </si>
  <si>
    <t xml:space="preserve">2017-18 </t>
  </si>
  <si>
    <t>FY2015 (3yr)</t>
  </si>
  <si>
    <t>2019-20</t>
  </si>
  <si>
    <t>2018-19</t>
  </si>
  <si>
    <t>FY2016 (3yr)</t>
  </si>
  <si>
    <t>FY2017 (3yr)</t>
  </si>
  <si>
    <t>Compiled by Myrna Perkins, Director of Financial Aid</t>
  </si>
  <si>
    <t>2019-2020</t>
  </si>
  <si>
    <t>2020-2021</t>
  </si>
  <si>
    <t>2021-2022</t>
  </si>
  <si>
    <t>2020-21</t>
  </si>
  <si>
    <t>FY2018 (3yr)</t>
  </si>
  <si>
    <t>Direct Loans (Department of Ed)</t>
  </si>
  <si>
    <t>2021-22</t>
  </si>
  <si>
    <t>FY2019 (3yr)</t>
  </si>
  <si>
    <t>2022-2023</t>
  </si>
  <si>
    <t>2022-23</t>
  </si>
  <si>
    <t>FY2020 (3yr)</t>
  </si>
  <si>
    <t>2023-24</t>
  </si>
  <si>
    <t>2023-2024</t>
  </si>
  <si>
    <t>FY2021 (3yr)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</si>
</sst>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0EDFC"/>
        <bgColor indexed="64"/>
      </patternFill>
    </fill>
    <fill>
      <patternFill patternType="solid">
        <fgColor rgb="FF0177C1"/>
        <bgColor indexed="64"/>
      </patternFill>
    </fill>
    <fill>
      <patternFill patternType="solid">
        <fgColor rgb="FFB6985A"/>
        <bgColor indexed="64"/>
      </patternFill>
    </fill>
    <fill>
      <patternFill patternType="solid">
        <fgColor rgb="FFA4C9F6"/>
        <bgColor indexed="64"/>
      </patternFill>
    </fill>
    <fill>
      <patternFill patternType="solid">
        <fgColor rgb="FF0056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4" fillId="0" borderId="0"/>
    <xf numFmtId="164" fontId="4" fillId="0" borderId="0"/>
    <xf numFmtId="164" fontId="4" fillId="0" borderId="0"/>
  </cellStyleXfs>
  <cellXfs count="83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2" borderId="0" xfId="0" applyNumberFormat="1" applyFill="1"/>
    <xf numFmtId="15" fontId="8" fillId="0" borderId="0" xfId="0" applyNumberFormat="1" applyFont="1"/>
    <xf numFmtId="10" fontId="0" fillId="0" borderId="0" xfId="0" applyNumberFormat="1"/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1" fillId="3" borderId="0" xfId="0" applyFont="1" applyFill="1"/>
    <xf numFmtId="0" fontId="4" fillId="3" borderId="0" xfId="0" applyFont="1" applyFill="1"/>
    <xf numFmtId="3" fontId="4" fillId="3" borderId="0" xfId="0" applyNumberFormat="1" applyFont="1" applyFill="1"/>
    <xf numFmtId="0" fontId="0" fillId="5" borderId="0" xfId="0" applyFill="1"/>
    <xf numFmtId="0" fontId="3" fillId="4" borderId="0" xfId="0" applyFont="1" applyFill="1"/>
    <xf numFmtId="0" fontId="0" fillId="4" borderId="0" xfId="0" applyFill="1"/>
    <xf numFmtId="3" fontId="0" fillId="5" borderId="0" xfId="0" applyNumberFormat="1" applyFill="1"/>
    <xf numFmtId="0" fontId="1" fillId="4" borderId="0" xfId="0" applyFont="1" applyFill="1"/>
    <xf numFmtId="3" fontId="1" fillId="4" borderId="0" xfId="0" applyNumberFormat="1" applyFont="1" applyFill="1"/>
    <xf numFmtId="0" fontId="1" fillId="5" borderId="0" xfId="0" applyFont="1" applyFill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0" fillId="4" borderId="0" xfId="0" applyFill="1" applyAlignment="1">
      <alignment horizontal="right"/>
    </xf>
    <xf numFmtId="0" fontId="1" fillId="5" borderId="0" xfId="0" applyFont="1" applyFill="1" applyAlignment="1">
      <alignment horizontal="left"/>
    </xf>
    <xf numFmtId="0" fontId="0" fillId="6" borderId="0" xfId="0" applyFill="1"/>
    <xf numFmtId="10" fontId="0" fillId="6" borderId="0" xfId="0" applyNumberFormat="1" applyFill="1"/>
    <xf numFmtId="0" fontId="0" fillId="6" borderId="0" xfId="0" applyFill="1" applyAlignment="1">
      <alignment horizontal="right"/>
    </xf>
    <xf numFmtId="10" fontId="0" fillId="3" borderId="0" xfId="0" applyNumberFormat="1" applyFill="1"/>
    <xf numFmtId="0" fontId="0" fillId="3" borderId="0" xfId="0" applyFill="1" applyAlignment="1">
      <alignment horizontal="right"/>
    </xf>
    <xf numFmtId="49" fontId="0" fillId="6" borderId="0" xfId="0" applyNumberFormat="1" applyFill="1"/>
    <xf numFmtId="0" fontId="4" fillId="6" borderId="0" xfId="0" applyFont="1" applyFill="1"/>
    <xf numFmtId="49" fontId="0" fillId="6" borderId="0" xfId="0" applyNumberFormat="1" applyFill="1" applyAlignment="1">
      <alignment horizontal="right"/>
    </xf>
    <xf numFmtId="10" fontId="4" fillId="6" borderId="0" xfId="0" applyNumberFormat="1" applyFont="1" applyFill="1"/>
    <xf numFmtId="10" fontId="4" fillId="6" borderId="0" xfId="0" applyNumberFormat="1" applyFont="1" applyFill="1" applyAlignment="1">
      <alignment horizontal="right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" fontId="4" fillId="3" borderId="0" xfId="0" applyNumberFormat="1" applyFont="1" applyFill="1"/>
    <xf numFmtId="3" fontId="1" fillId="6" borderId="0" xfId="0" applyNumberFormat="1" applyFont="1" applyFill="1"/>
    <xf numFmtId="3" fontId="1" fillId="4" borderId="2" xfId="0" applyNumberFormat="1" applyFont="1" applyFill="1" applyBorder="1"/>
    <xf numFmtId="0" fontId="5" fillId="5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1" fillId="4" borderId="0" xfId="1" applyFont="1" applyFill="1" applyAlignment="1">
      <alignment horizontal="center"/>
    </xf>
    <xf numFmtId="10" fontId="11" fillId="4" borderId="0" xfId="1" applyNumberFormat="1" applyFont="1" applyFill="1" applyAlignment="1">
      <alignment horizontal="center"/>
    </xf>
    <xf numFmtId="165" fontId="1" fillId="4" borderId="0" xfId="0" applyNumberFormat="1" applyFont="1" applyFill="1"/>
    <xf numFmtId="0" fontId="10" fillId="3" borderId="0" xfId="1" applyFill="1" applyAlignment="1">
      <alignment wrapText="1"/>
    </xf>
    <xf numFmtId="165" fontId="10" fillId="3" borderId="0" xfId="1" applyNumberFormat="1" applyFill="1" applyAlignment="1">
      <alignment horizontal="right" wrapText="1"/>
    </xf>
    <xf numFmtId="165" fontId="4" fillId="3" borderId="0" xfId="2" applyNumberFormat="1" applyFill="1"/>
    <xf numFmtId="165" fontId="0" fillId="3" borderId="0" xfId="0" applyNumberFormat="1" applyFill="1"/>
    <xf numFmtId="165" fontId="4" fillId="3" borderId="0" xfId="0" applyNumberFormat="1" applyFont="1" applyFill="1"/>
    <xf numFmtId="0" fontId="11" fillId="5" borderId="0" xfId="1" applyFont="1" applyFill="1" applyAlignment="1">
      <alignment wrapText="1"/>
    </xf>
    <xf numFmtId="165" fontId="11" fillId="5" borderId="0" xfId="1" applyNumberFormat="1" applyFont="1" applyFill="1" applyAlignment="1">
      <alignment horizontal="right" wrapText="1"/>
    </xf>
    <xf numFmtId="165" fontId="1" fillId="5" borderId="0" xfId="0" applyNumberFormat="1" applyFont="1" applyFill="1"/>
    <xf numFmtId="0" fontId="4" fillId="4" borderId="0" xfId="2" applyFill="1"/>
    <xf numFmtId="0" fontId="11" fillId="4" borderId="0" xfId="1" applyFont="1" applyFill="1" applyAlignment="1">
      <alignment wrapText="1"/>
    </xf>
    <xf numFmtId="165" fontId="1" fillId="4" borderId="0" xfId="2" applyNumberFormat="1" applyFont="1" applyFill="1"/>
    <xf numFmtId="165" fontId="11" fillId="4" borderId="0" xfId="1" applyNumberFormat="1" applyFont="1" applyFill="1" applyAlignment="1">
      <alignment horizontal="right" wrapText="1"/>
    </xf>
    <xf numFmtId="165" fontId="9" fillId="4" borderId="0" xfId="0" applyNumberFormat="1" applyFont="1" applyFill="1"/>
    <xf numFmtId="0" fontId="1" fillId="4" borderId="0" xfId="2" applyFont="1" applyFill="1" applyAlignment="1">
      <alignment wrapText="1"/>
    </xf>
    <xf numFmtId="0" fontId="1" fillId="4" borderId="0" xfId="2" applyFont="1" applyFill="1"/>
    <xf numFmtId="165" fontId="1" fillId="4" borderId="0" xfId="3" applyNumberFormat="1" applyFont="1" applyFill="1"/>
    <xf numFmtId="10" fontId="1" fillId="4" borderId="0" xfId="0" applyNumberFormat="1" applyFont="1" applyFill="1"/>
    <xf numFmtId="165" fontId="1" fillId="4" borderId="0" xfId="4" applyNumberFormat="1" applyFont="1" applyFill="1"/>
    <xf numFmtId="0" fontId="4" fillId="3" borderId="0" xfId="2" applyFill="1"/>
    <xf numFmtId="10" fontId="4" fillId="3" borderId="0" xfId="4" applyNumberFormat="1" applyFill="1"/>
    <xf numFmtId="1" fontId="1" fillId="4" borderId="0" xfId="0" applyNumberFormat="1" applyFont="1" applyFill="1"/>
    <xf numFmtId="165" fontId="0" fillId="5" borderId="0" xfId="0" applyNumberFormat="1" applyFill="1"/>
    <xf numFmtId="165" fontId="0" fillId="4" borderId="0" xfId="0" applyNumberFormat="1" applyFill="1"/>
    <xf numFmtId="15" fontId="8" fillId="3" borderId="0" xfId="0" applyNumberFormat="1" applyFont="1" applyFill="1"/>
    <xf numFmtId="0" fontId="0" fillId="3" borderId="0" xfId="0" applyFill="1" applyAlignment="1">
      <alignment wrapText="1"/>
    </xf>
    <xf numFmtId="0" fontId="4" fillId="3" borderId="0" xfId="0" applyFont="1" applyFill="1" applyAlignment="1">
      <alignment wrapText="1"/>
    </xf>
    <xf numFmtId="10" fontId="1" fillId="4" borderId="0" xfId="0" applyNumberFormat="1" applyFont="1" applyFill="1" applyAlignment="1">
      <alignment horizontal="right"/>
    </xf>
    <xf numFmtId="10" fontId="1" fillId="5" borderId="0" xfId="0" applyNumberFormat="1" applyFont="1" applyFill="1"/>
    <xf numFmtId="0" fontId="1" fillId="4" borderId="0" xfId="0" applyFont="1" applyFill="1" applyAlignment="1">
      <alignment horizontal="right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_Sheet1" xfId="1" xr:uid="{00000000-0005-0000-0000-000004000000}"/>
  </cellStyles>
  <dxfs count="0"/>
  <tableStyles count="0" defaultTableStyle="TableStyleMedium9" defaultPivotStyle="PivotStyleLight16"/>
  <colors>
    <mruColors>
      <color rgb="FFA4C9F6"/>
      <color rgb="FFE0EDFC"/>
      <color rgb="FF0177C1"/>
      <color rgb="FFB6985A"/>
      <color rgb="FF0056B4"/>
      <color rgb="FFF7E6FE"/>
      <color rgb="FFFBFE94"/>
      <color rgb="FFEABCFC"/>
      <color rgb="FFD3E6FB"/>
      <color rgb="FFFC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1689589</xdr:colOff>
      <xdr:row>23</xdr:row>
      <xdr:rowOff>118488</xdr:rowOff>
    </xdr:from>
    <xdr:to>
      <xdr:col>0</xdr:col>
      <xdr:colOff>4435987</xdr:colOff>
      <xdr:row>34</xdr:row>
      <xdr:rowOff>110194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589" y="4166613"/>
          <a:ext cx="2743223" cy="177288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view="pageBreakPreview" zoomScaleNormal="100" zoomScaleSheetLayoutView="100" zoomScalePageLayoutView="70" workbookViewId="0">
      <selection activeCell="A20" sqref="A20"/>
    </sheetView>
  </sheetViews>
  <sheetFormatPr defaultRowHeight="12.75" x14ac:dyDescent="0.2"/>
  <cols>
    <col min="1" max="1" width="108.85546875" customWidth="1"/>
  </cols>
  <sheetData>
    <row r="1" spans="1:1" x14ac:dyDescent="0.2">
      <c r="A1" t="e" vm="1">
        <v>#VALUE!</v>
      </c>
    </row>
    <row r="16" spans="1:1" ht="27" thickBot="1" x14ac:dyDescent="0.45">
      <c r="A16" s="50" t="s">
        <v>89</v>
      </c>
    </row>
    <row r="17" spans="1:1" ht="18" x14ac:dyDescent="0.25">
      <c r="A17" s="46" t="s">
        <v>88</v>
      </c>
    </row>
    <row r="18" spans="1:1" ht="18" x14ac:dyDescent="0.25">
      <c r="A18" s="49" t="s">
        <v>90</v>
      </c>
    </row>
    <row r="19" spans="1:1" ht="10.5" customHeight="1" x14ac:dyDescent="0.25">
      <c r="A19" s="5"/>
    </row>
    <row r="20" spans="1:1" ht="18" x14ac:dyDescent="0.25">
      <c r="A20" s="47">
        <v>45560</v>
      </c>
    </row>
    <row r="21" spans="1:1" ht="8.25" customHeight="1" x14ac:dyDescent="0.2"/>
    <row r="22" spans="1:1" ht="15" x14ac:dyDescent="0.25">
      <c r="A22" s="48" t="s">
        <v>246</v>
      </c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zoomScaleNormal="100" workbookViewId="0">
      <pane xSplit="10" ySplit="8" topLeftCell="K24" activePane="bottomRight" state="frozen"/>
      <selection pane="topRight" activeCell="K1" sqref="K1"/>
      <selection pane="bottomLeft" activeCell="A9" sqref="A9"/>
      <selection pane="bottomRight" activeCell="A46" sqref="A46"/>
    </sheetView>
  </sheetViews>
  <sheetFormatPr defaultRowHeight="12.75" x14ac:dyDescent="0.2"/>
  <cols>
    <col min="1" max="1" width="9.85546875" customWidth="1"/>
    <col min="2" max="5" width="10.140625" customWidth="1"/>
    <col min="6" max="6" width="9.42578125" customWidth="1"/>
    <col min="7" max="7" width="10" customWidth="1"/>
    <col min="8" max="8" width="7.5703125" customWidth="1"/>
    <col min="9" max="9" width="10" customWidth="1"/>
    <col min="10" max="10" width="7.7109375" customWidth="1"/>
    <col min="11" max="11" width="10.7109375" customWidth="1"/>
    <col min="12" max="12" width="8" customWidth="1"/>
    <col min="13" max="13" width="11" customWidth="1"/>
  </cols>
  <sheetData>
    <row r="1" spans="1:15" s="19" customFormat="1" ht="33" customHeight="1" x14ac:dyDescent="0.25">
      <c r="A1" s="18" t="s">
        <v>20</v>
      </c>
    </row>
    <row r="2" spans="1:15" s="24" customFormat="1" ht="40.5" customHeight="1" x14ac:dyDescent="0.2">
      <c r="A2" s="23" t="s">
        <v>0</v>
      </c>
      <c r="B2" s="23" t="s">
        <v>1</v>
      </c>
      <c r="C2" s="23" t="s">
        <v>122</v>
      </c>
      <c r="D2" s="23" t="s">
        <v>60</v>
      </c>
      <c r="E2" s="23" t="s">
        <v>3</v>
      </c>
      <c r="F2" s="23" t="s">
        <v>4</v>
      </c>
      <c r="G2" s="23" t="s">
        <v>115</v>
      </c>
      <c r="H2" s="23" t="s">
        <v>2</v>
      </c>
      <c r="I2" s="23" t="s">
        <v>5</v>
      </c>
      <c r="J2" s="23" t="s">
        <v>21</v>
      </c>
      <c r="K2" s="23" t="s">
        <v>116</v>
      </c>
      <c r="L2" s="23" t="s">
        <v>22</v>
      </c>
      <c r="M2" s="23" t="s">
        <v>117</v>
      </c>
      <c r="N2" s="23" t="s">
        <v>19</v>
      </c>
      <c r="O2" s="23" t="s">
        <v>226</v>
      </c>
    </row>
    <row r="3" spans="1:15" s="11" customFormat="1" x14ac:dyDescent="0.2">
      <c r="A3" s="11" t="s">
        <v>6</v>
      </c>
      <c r="B3" s="11">
        <v>276</v>
      </c>
      <c r="C3" s="11">
        <v>318</v>
      </c>
      <c r="D3" s="11">
        <v>261</v>
      </c>
      <c r="E3" s="12">
        <v>493588</v>
      </c>
      <c r="F3" s="11">
        <v>20</v>
      </c>
      <c r="G3" s="12">
        <v>47700</v>
      </c>
      <c r="H3" s="11">
        <v>18</v>
      </c>
      <c r="I3" s="12">
        <v>56461</v>
      </c>
      <c r="J3" s="11">
        <v>15</v>
      </c>
      <c r="K3" s="12">
        <v>18130</v>
      </c>
      <c r="L3" s="12">
        <v>4</v>
      </c>
      <c r="M3" s="12">
        <v>10000</v>
      </c>
      <c r="N3" s="12">
        <f>E3+G3+I3+K3+M3</f>
        <v>625879</v>
      </c>
      <c r="O3" s="13">
        <f>N3/B3</f>
        <v>2267.677536231884</v>
      </c>
    </row>
    <row r="4" spans="1:15" s="11" customFormat="1" x14ac:dyDescent="0.2">
      <c r="A4" s="11" t="s">
        <v>7</v>
      </c>
      <c r="B4" s="11">
        <v>377</v>
      </c>
      <c r="C4" s="11">
        <v>424</v>
      </c>
      <c r="D4" s="11">
        <v>353</v>
      </c>
      <c r="E4" s="12">
        <v>707417</v>
      </c>
      <c r="F4" s="11">
        <v>28</v>
      </c>
      <c r="G4" s="12">
        <v>81982</v>
      </c>
      <c r="H4" s="11">
        <v>14</v>
      </c>
      <c r="I4" s="12">
        <v>35407</v>
      </c>
      <c r="J4" s="11">
        <v>25</v>
      </c>
      <c r="K4" s="12">
        <v>32265</v>
      </c>
      <c r="L4" s="12">
        <v>4</v>
      </c>
      <c r="M4" s="12">
        <v>10000</v>
      </c>
      <c r="N4" s="12">
        <f t="shared" ref="N4:N26" si="0">E4+G4+I4+K4+M4</f>
        <v>867071</v>
      </c>
      <c r="O4" s="13">
        <f t="shared" ref="O4:O7" si="1">N4/B4</f>
        <v>2299.9230769230771</v>
      </c>
    </row>
    <row r="5" spans="1:15" s="11" customFormat="1" x14ac:dyDescent="0.2">
      <c r="A5" s="11" t="s">
        <v>8</v>
      </c>
      <c r="B5" s="11">
        <v>428</v>
      </c>
      <c r="C5" s="11">
        <v>498</v>
      </c>
      <c r="D5" s="11">
        <v>390</v>
      </c>
      <c r="E5" s="12">
        <v>820389</v>
      </c>
      <c r="F5" s="11">
        <v>51</v>
      </c>
      <c r="G5" s="12">
        <v>155397</v>
      </c>
      <c r="H5" s="11">
        <v>31</v>
      </c>
      <c r="I5" s="12">
        <v>69836</v>
      </c>
      <c r="J5" s="11">
        <v>22</v>
      </c>
      <c r="K5" s="12">
        <v>28243</v>
      </c>
      <c r="L5" s="12">
        <v>4</v>
      </c>
      <c r="M5" s="12">
        <v>9548</v>
      </c>
      <c r="N5" s="12">
        <f t="shared" si="0"/>
        <v>1083413</v>
      </c>
      <c r="O5" s="13">
        <f t="shared" si="1"/>
        <v>2531.3387850467288</v>
      </c>
    </row>
    <row r="6" spans="1:15" s="11" customFormat="1" x14ac:dyDescent="0.2">
      <c r="A6" s="11" t="s">
        <v>9</v>
      </c>
      <c r="B6" s="11">
        <v>510</v>
      </c>
      <c r="C6" s="11">
        <v>558</v>
      </c>
      <c r="D6" s="11">
        <v>493</v>
      </c>
      <c r="E6" s="12">
        <v>957857</v>
      </c>
      <c r="F6" s="11">
        <v>22</v>
      </c>
      <c r="G6" s="12">
        <v>65639</v>
      </c>
      <c r="H6" s="11">
        <v>19</v>
      </c>
      <c r="I6" s="12">
        <v>51502</v>
      </c>
      <c r="J6" s="11">
        <v>20</v>
      </c>
      <c r="K6" s="12">
        <v>25251</v>
      </c>
      <c r="L6" s="12">
        <v>4</v>
      </c>
      <c r="M6" s="12">
        <v>10000</v>
      </c>
      <c r="N6" s="12">
        <f t="shared" si="0"/>
        <v>1110249</v>
      </c>
      <c r="O6" s="13">
        <f t="shared" si="1"/>
        <v>2176.9588235294118</v>
      </c>
    </row>
    <row r="7" spans="1:15" s="11" customFormat="1" x14ac:dyDescent="0.2">
      <c r="A7" s="11" t="s">
        <v>17</v>
      </c>
      <c r="B7" s="11">
        <v>649</v>
      </c>
      <c r="C7" s="11">
        <v>684</v>
      </c>
      <c r="D7" s="11">
        <v>629</v>
      </c>
      <c r="E7" s="12">
        <v>1305203</v>
      </c>
      <c r="F7" s="11">
        <v>51</v>
      </c>
      <c r="G7" s="12">
        <v>86902</v>
      </c>
      <c r="H7" s="11">
        <v>2</v>
      </c>
      <c r="I7" s="12">
        <v>7305</v>
      </c>
      <c r="J7" s="11">
        <v>1</v>
      </c>
      <c r="K7" s="11">
        <v>476</v>
      </c>
      <c r="L7" s="12">
        <v>1</v>
      </c>
      <c r="M7" s="12">
        <v>2500</v>
      </c>
      <c r="N7" s="12">
        <f t="shared" si="0"/>
        <v>1402386</v>
      </c>
      <c r="O7" s="13">
        <f t="shared" si="1"/>
        <v>2160.8412942989216</v>
      </c>
    </row>
    <row r="8" spans="1:15" s="17" customFormat="1" ht="36.75" customHeight="1" x14ac:dyDescent="0.2">
      <c r="A8" s="23" t="s">
        <v>118</v>
      </c>
      <c r="B8" s="23" t="s">
        <v>1</v>
      </c>
      <c r="C8" s="23" t="s">
        <v>58</v>
      </c>
      <c r="D8" s="23"/>
      <c r="E8" s="23" t="s">
        <v>10</v>
      </c>
      <c r="F8" s="23" t="s">
        <v>11</v>
      </c>
      <c r="G8" s="23" t="s">
        <v>12</v>
      </c>
      <c r="N8" s="20"/>
    </row>
    <row r="9" spans="1:15" s="11" customFormat="1" x14ac:dyDescent="0.2">
      <c r="A9" s="11" t="s">
        <v>13</v>
      </c>
      <c r="B9" s="11">
        <v>636</v>
      </c>
      <c r="C9" s="11">
        <v>697</v>
      </c>
      <c r="D9" s="11">
        <v>624</v>
      </c>
      <c r="E9" s="12">
        <v>1285635</v>
      </c>
      <c r="F9" s="11">
        <v>73</v>
      </c>
      <c r="G9" s="12">
        <v>143755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f t="shared" si="0"/>
        <v>1429390</v>
      </c>
      <c r="O9" s="13">
        <f>N9/B9+H9</f>
        <v>2247.4685534591194</v>
      </c>
    </row>
    <row r="10" spans="1:15" s="11" customFormat="1" x14ac:dyDescent="0.2">
      <c r="A10" s="11" t="s">
        <v>119</v>
      </c>
      <c r="B10" s="11">
        <v>397</v>
      </c>
      <c r="C10" s="11">
        <v>437</v>
      </c>
      <c r="D10" s="11">
        <v>374</v>
      </c>
      <c r="E10" s="12">
        <v>402911</v>
      </c>
      <c r="F10" s="11">
        <v>63</v>
      </c>
      <c r="G10" s="12">
        <v>62590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f t="shared" si="0"/>
        <v>465501</v>
      </c>
      <c r="O10" s="13">
        <f t="shared" ref="O10:O29" si="2">N10/B10+H10</f>
        <v>1172.5465994962217</v>
      </c>
    </row>
    <row r="11" spans="1:15" s="11" customFormat="1" x14ac:dyDescent="0.2">
      <c r="A11" s="11" t="s">
        <v>14</v>
      </c>
      <c r="B11" s="11">
        <v>335</v>
      </c>
      <c r="C11" s="11">
        <v>390</v>
      </c>
      <c r="D11" s="11">
        <v>293</v>
      </c>
      <c r="E11" s="12">
        <v>742559</v>
      </c>
      <c r="F11" s="11">
        <v>97</v>
      </c>
      <c r="G11" s="12">
        <v>183571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926130</v>
      </c>
      <c r="O11" s="13">
        <f t="shared" si="2"/>
        <v>2764.5671641791046</v>
      </c>
    </row>
    <row r="12" spans="1:15" s="11" customFormat="1" x14ac:dyDescent="0.2">
      <c r="A12" s="11" t="s">
        <v>15</v>
      </c>
      <c r="B12" s="11">
        <v>327</v>
      </c>
      <c r="C12" s="11">
        <v>391</v>
      </c>
      <c r="D12" s="11">
        <v>327</v>
      </c>
      <c r="E12" s="12">
        <v>652231</v>
      </c>
      <c r="F12" s="11">
        <v>64</v>
      </c>
      <c r="G12" s="12">
        <v>116903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>
        <f t="shared" si="0"/>
        <v>769134</v>
      </c>
      <c r="O12" s="13">
        <f t="shared" si="2"/>
        <v>2352.0917431192661</v>
      </c>
    </row>
    <row r="13" spans="1:15" s="11" customFormat="1" x14ac:dyDescent="0.2">
      <c r="A13" s="78" t="s">
        <v>16</v>
      </c>
      <c r="B13" s="11">
        <v>317</v>
      </c>
      <c r="C13" s="11">
        <v>387</v>
      </c>
      <c r="D13" s="11">
        <v>317</v>
      </c>
      <c r="E13" s="12">
        <v>688159</v>
      </c>
      <c r="F13" s="11">
        <v>70</v>
      </c>
      <c r="G13" s="12">
        <v>129961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818120</v>
      </c>
      <c r="O13" s="13">
        <f t="shared" si="2"/>
        <v>2580.8201892744478</v>
      </c>
    </row>
    <row r="14" spans="1:15" s="11" customFormat="1" x14ac:dyDescent="0.2">
      <c r="A14" s="78" t="s">
        <v>23</v>
      </c>
      <c r="B14" s="11">
        <v>343</v>
      </c>
      <c r="C14" s="11">
        <v>408</v>
      </c>
      <c r="D14" s="11">
        <v>343</v>
      </c>
      <c r="E14" s="12">
        <v>759618</v>
      </c>
      <c r="F14" s="11">
        <v>65</v>
      </c>
      <c r="G14" s="12">
        <v>132428</v>
      </c>
      <c r="H14" s="11">
        <v>0</v>
      </c>
      <c r="I14" s="12">
        <v>0</v>
      </c>
      <c r="J14" s="79">
        <v>0</v>
      </c>
      <c r="K14" s="79">
        <v>0</v>
      </c>
      <c r="L14" s="11">
        <v>0</v>
      </c>
      <c r="M14" s="11">
        <v>0</v>
      </c>
      <c r="N14" s="12">
        <f t="shared" si="0"/>
        <v>892046</v>
      </c>
      <c r="O14" s="13">
        <f t="shared" si="2"/>
        <v>2600.717201166181</v>
      </c>
    </row>
    <row r="15" spans="1:15" s="11" customFormat="1" x14ac:dyDescent="0.2">
      <c r="A15" s="11" t="s">
        <v>24</v>
      </c>
      <c r="B15" s="11">
        <v>351</v>
      </c>
      <c r="C15" s="11">
        <v>389</v>
      </c>
      <c r="D15" s="11">
        <v>277</v>
      </c>
      <c r="E15" s="12">
        <v>772441</v>
      </c>
      <c r="F15" s="11">
        <v>91</v>
      </c>
      <c r="G15" s="12">
        <v>199089</v>
      </c>
      <c r="H15" s="11">
        <v>4</v>
      </c>
      <c r="I15" s="11">
        <v>4637</v>
      </c>
      <c r="J15" s="11">
        <v>0</v>
      </c>
      <c r="K15" s="11">
        <v>0</v>
      </c>
      <c r="L15" s="11">
        <v>0</v>
      </c>
      <c r="M15" s="11">
        <v>0</v>
      </c>
      <c r="N15" s="12">
        <f t="shared" si="0"/>
        <v>976167</v>
      </c>
      <c r="O15" s="13">
        <f t="shared" si="2"/>
        <v>2785.102564102564</v>
      </c>
    </row>
    <row r="16" spans="1:15" s="11" customFormat="1" x14ac:dyDescent="0.2">
      <c r="A16" s="11" t="s">
        <v>25</v>
      </c>
      <c r="B16" s="11">
        <v>350</v>
      </c>
      <c r="C16" s="11">
        <v>565</v>
      </c>
      <c r="D16" s="11">
        <v>352</v>
      </c>
      <c r="E16" s="12">
        <v>833792</v>
      </c>
      <c r="F16" s="11">
        <v>153</v>
      </c>
      <c r="G16" s="12">
        <v>291291</v>
      </c>
      <c r="H16" s="11">
        <v>1</v>
      </c>
      <c r="I16" s="11">
        <v>2000</v>
      </c>
      <c r="J16" s="11">
        <v>0</v>
      </c>
      <c r="K16" s="11">
        <v>0</v>
      </c>
      <c r="L16" s="11">
        <v>0</v>
      </c>
      <c r="M16" s="11">
        <v>0</v>
      </c>
      <c r="N16" s="12">
        <f t="shared" si="0"/>
        <v>1127083</v>
      </c>
      <c r="O16" s="13">
        <f t="shared" si="2"/>
        <v>3221.2371428571428</v>
      </c>
    </row>
    <row r="17" spans="1:15" s="11" customFormat="1" x14ac:dyDescent="0.2">
      <c r="A17" s="11" t="s">
        <v>45</v>
      </c>
      <c r="B17" s="11">
        <v>414</v>
      </c>
      <c r="C17" s="12">
        <v>581</v>
      </c>
      <c r="D17" s="12">
        <v>370</v>
      </c>
      <c r="E17" s="12">
        <v>815669</v>
      </c>
      <c r="F17" s="11">
        <v>163</v>
      </c>
      <c r="G17" s="12">
        <v>295864</v>
      </c>
      <c r="H17" s="11">
        <v>4</v>
      </c>
      <c r="I17" s="12">
        <v>11840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1123373</v>
      </c>
      <c r="O17" s="13">
        <f t="shared" si="2"/>
        <v>2717.4613526570047</v>
      </c>
    </row>
    <row r="18" spans="1:15" s="11" customFormat="1" x14ac:dyDescent="0.2">
      <c r="A18" s="11" t="s">
        <v>55</v>
      </c>
      <c r="B18" s="11">
        <v>486</v>
      </c>
      <c r="C18" s="12">
        <v>640</v>
      </c>
      <c r="D18" s="12">
        <v>441</v>
      </c>
      <c r="E18" s="12">
        <v>879368</v>
      </c>
      <c r="F18" s="11">
        <v>147</v>
      </c>
      <c r="G18" s="12">
        <v>369511</v>
      </c>
      <c r="H18" s="12">
        <v>4</v>
      </c>
      <c r="I18" s="12">
        <v>13000</v>
      </c>
      <c r="J18" s="11">
        <v>0</v>
      </c>
      <c r="K18" s="11">
        <v>0</v>
      </c>
      <c r="L18" s="11">
        <v>0</v>
      </c>
      <c r="M18" s="11">
        <v>0</v>
      </c>
      <c r="N18" s="12">
        <f t="shared" si="0"/>
        <v>1261879</v>
      </c>
      <c r="O18" s="13">
        <f t="shared" si="2"/>
        <v>2600.4588477366256</v>
      </c>
    </row>
    <row r="19" spans="1:15" s="11" customFormat="1" x14ac:dyDescent="0.2">
      <c r="A19" s="11" t="s">
        <v>59</v>
      </c>
      <c r="B19" s="11">
        <v>601</v>
      </c>
      <c r="C19" s="12">
        <v>702</v>
      </c>
      <c r="D19" s="12">
        <v>588</v>
      </c>
      <c r="E19" s="12">
        <v>1184060</v>
      </c>
      <c r="F19" s="12">
        <v>210</v>
      </c>
      <c r="G19" s="12">
        <v>378873</v>
      </c>
      <c r="H19" s="12">
        <v>12</v>
      </c>
      <c r="I19" s="12">
        <v>38666</v>
      </c>
      <c r="J19" s="11">
        <v>0</v>
      </c>
      <c r="K19" s="11">
        <v>0</v>
      </c>
      <c r="L19" s="12">
        <v>0</v>
      </c>
      <c r="M19" s="12">
        <v>0</v>
      </c>
      <c r="N19" s="12">
        <f t="shared" si="0"/>
        <v>1601599</v>
      </c>
      <c r="O19" s="13">
        <f t="shared" si="2"/>
        <v>2676.8901830282862</v>
      </c>
    </row>
    <row r="20" spans="1:15" s="11" customFormat="1" x14ac:dyDescent="0.2">
      <c r="A20" s="11" t="s">
        <v>85</v>
      </c>
      <c r="B20" s="11">
        <v>542</v>
      </c>
      <c r="C20" s="12">
        <v>861</v>
      </c>
      <c r="D20" s="12">
        <v>537</v>
      </c>
      <c r="E20" s="12">
        <v>973586</v>
      </c>
      <c r="F20" s="11">
        <v>243</v>
      </c>
      <c r="G20" s="12">
        <v>494934</v>
      </c>
      <c r="H20" s="11">
        <v>12</v>
      </c>
      <c r="I20" s="12">
        <v>43478</v>
      </c>
      <c r="J20" s="11">
        <v>0</v>
      </c>
      <c r="K20" s="11">
        <v>0</v>
      </c>
      <c r="L20" s="11">
        <v>0</v>
      </c>
      <c r="M20" s="12">
        <v>0</v>
      </c>
      <c r="N20" s="12">
        <f t="shared" si="0"/>
        <v>1511998</v>
      </c>
      <c r="O20" s="13">
        <f t="shared" si="2"/>
        <v>2801.6642066420663</v>
      </c>
    </row>
    <row r="21" spans="1:15" s="11" customFormat="1" x14ac:dyDescent="0.2">
      <c r="A21" s="11" t="s">
        <v>95</v>
      </c>
      <c r="B21" s="11">
        <v>451</v>
      </c>
      <c r="C21" s="12">
        <v>885</v>
      </c>
      <c r="D21" s="12">
        <v>467</v>
      </c>
      <c r="E21" s="12">
        <v>1193396</v>
      </c>
      <c r="F21" s="12">
        <v>401</v>
      </c>
      <c r="G21" s="12">
        <v>1163474</v>
      </c>
      <c r="H21" s="12">
        <v>17</v>
      </c>
      <c r="I21" s="12">
        <v>87301</v>
      </c>
      <c r="J21" s="12">
        <v>0</v>
      </c>
      <c r="K21" s="12">
        <v>0</v>
      </c>
      <c r="L21" s="12">
        <v>0</v>
      </c>
      <c r="M21" s="12">
        <v>0</v>
      </c>
      <c r="N21" s="12">
        <f t="shared" si="0"/>
        <v>2444171</v>
      </c>
      <c r="O21" s="13">
        <f t="shared" si="2"/>
        <v>5436.4478935698444</v>
      </c>
    </row>
    <row r="22" spans="1:15" s="11" customFormat="1" x14ac:dyDescent="0.2">
      <c r="A22" s="11" t="s">
        <v>130</v>
      </c>
      <c r="B22" s="11">
        <v>602</v>
      </c>
      <c r="C22" s="12">
        <v>918</v>
      </c>
      <c r="D22" s="12">
        <v>509</v>
      </c>
      <c r="E22" s="12">
        <v>1539199</v>
      </c>
      <c r="F22" s="12">
        <v>397</v>
      </c>
      <c r="G22" s="12">
        <v>1333669</v>
      </c>
      <c r="H22" s="12">
        <v>12</v>
      </c>
      <c r="I22" s="12">
        <v>53094</v>
      </c>
      <c r="J22" s="12">
        <v>0</v>
      </c>
      <c r="K22" s="12">
        <v>0</v>
      </c>
      <c r="L22" s="12">
        <v>0</v>
      </c>
      <c r="M22" s="12">
        <v>0</v>
      </c>
      <c r="N22" s="12">
        <f t="shared" si="0"/>
        <v>2925962</v>
      </c>
      <c r="O22" s="13">
        <f t="shared" si="2"/>
        <v>4872.4019933554819</v>
      </c>
    </row>
    <row r="23" spans="1:15" s="11" customFormat="1" x14ac:dyDescent="0.2">
      <c r="A23" s="11" t="s">
        <v>137</v>
      </c>
      <c r="B23" s="11">
        <v>521</v>
      </c>
      <c r="C23" s="12">
        <v>1080</v>
      </c>
      <c r="D23" s="12">
        <v>551</v>
      </c>
      <c r="E23" s="12">
        <v>1608985</v>
      </c>
      <c r="F23" s="12">
        <v>523</v>
      </c>
      <c r="G23" s="12">
        <v>1874227</v>
      </c>
      <c r="H23" s="12">
        <v>6</v>
      </c>
      <c r="I23" s="12">
        <v>37267</v>
      </c>
      <c r="J23" s="12">
        <v>0</v>
      </c>
      <c r="K23" s="12">
        <v>0</v>
      </c>
      <c r="L23" s="12">
        <v>0</v>
      </c>
      <c r="M23" s="12">
        <v>0</v>
      </c>
      <c r="N23" s="12">
        <f t="shared" si="0"/>
        <v>3520479</v>
      </c>
      <c r="O23" s="13">
        <f t="shared" si="2"/>
        <v>6763.1573896353166</v>
      </c>
    </row>
    <row r="24" spans="1:15" s="11" customFormat="1" x14ac:dyDescent="0.2">
      <c r="A24" s="11" t="s">
        <v>144</v>
      </c>
      <c r="B24" s="11">
        <v>625</v>
      </c>
      <c r="C24" s="12">
        <v>1316</v>
      </c>
      <c r="D24" s="12">
        <v>686</v>
      </c>
      <c r="E24" s="12">
        <v>2127340</v>
      </c>
      <c r="F24" s="12">
        <v>629</v>
      </c>
      <c r="G24" s="12">
        <v>2482731</v>
      </c>
      <c r="H24" s="12">
        <v>1</v>
      </c>
      <c r="I24" s="12">
        <v>4874</v>
      </c>
      <c r="J24" s="12">
        <v>0</v>
      </c>
      <c r="K24" s="12">
        <v>0</v>
      </c>
      <c r="L24" s="12">
        <v>0</v>
      </c>
      <c r="M24" s="12">
        <v>0</v>
      </c>
      <c r="N24" s="12">
        <f t="shared" si="0"/>
        <v>4614945</v>
      </c>
      <c r="O24" s="13">
        <f t="shared" si="2"/>
        <v>7384.9120000000003</v>
      </c>
    </row>
    <row r="25" spans="1:15" s="11" customFormat="1" x14ac:dyDescent="0.2">
      <c r="A25" s="11" t="s">
        <v>147</v>
      </c>
      <c r="B25" s="11">
        <v>824</v>
      </c>
      <c r="C25" s="12">
        <v>1423</v>
      </c>
      <c r="D25" s="12">
        <v>754</v>
      </c>
      <c r="E25" s="12">
        <v>2286773</v>
      </c>
      <c r="F25" s="12">
        <v>667</v>
      </c>
      <c r="G25" s="12">
        <v>2383529</v>
      </c>
      <c r="H25" s="12">
        <v>2</v>
      </c>
      <c r="I25" s="12">
        <v>7898</v>
      </c>
      <c r="J25" s="12">
        <v>0</v>
      </c>
      <c r="K25" s="12">
        <v>0</v>
      </c>
      <c r="L25" s="12">
        <v>0</v>
      </c>
      <c r="M25" s="12">
        <v>0</v>
      </c>
      <c r="N25" s="12">
        <f t="shared" si="0"/>
        <v>4678200</v>
      </c>
      <c r="O25" s="13">
        <f t="shared" si="2"/>
        <v>5679.4271844660198</v>
      </c>
    </row>
    <row r="26" spans="1:15" s="15" customFormat="1" x14ac:dyDescent="0.2">
      <c r="A26" s="15" t="s">
        <v>206</v>
      </c>
      <c r="B26" s="15">
        <v>892</v>
      </c>
      <c r="C26" s="16">
        <v>1532</v>
      </c>
      <c r="D26" s="16">
        <v>812</v>
      </c>
      <c r="E26" s="16">
        <v>2567012</v>
      </c>
      <c r="F26" s="16">
        <v>713</v>
      </c>
      <c r="G26" s="16">
        <v>2659135</v>
      </c>
      <c r="H26" s="16">
        <v>7</v>
      </c>
      <c r="I26" s="16">
        <v>24900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0"/>
        <v>5251047</v>
      </c>
      <c r="O26" s="13">
        <f t="shared" si="2"/>
        <v>5893.8239910313905</v>
      </c>
    </row>
    <row r="27" spans="1:15" s="15" customFormat="1" x14ac:dyDescent="0.2">
      <c r="A27" s="15" t="s">
        <v>218</v>
      </c>
      <c r="B27" s="15">
        <v>775</v>
      </c>
      <c r="C27" s="16">
        <v>1326</v>
      </c>
      <c r="D27" s="16">
        <v>706</v>
      </c>
      <c r="E27" s="16">
        <v>2130302</v>
      </c>
      <c r="F27" s="16">
        <v>620</v>
      </c>
      <c r="G27" s="16">
        <v>2218727</v>
      </c>
      <c r="H27" s="16">
        <v>1</v>
      </c>
      <c r="I27" s="16">
        <v>2000</v>
      </c>
      <c r="J27" s="16">
        <v>0</v>
      </c>
      <c r="K27" s="16">
        <v>0</v>
      </c>
      <c r="L27" s="16">
        <v>0</v>
      </c>
      <c r="M27" s="16">
        <v>0</v>
      </c>
      <c r="N27" s="16">
        <f t="shared" ref="N27:N37" si="3">E27+G27+I27</f>
        <v>4351029</v>
      </c>
      <c r="O27" s="13">
        <f t="shared" si="2"/>
        <v>5615.2309677419353</v>
      </c>
    </row>
    <row r="28" spans="1:15" s="15" customFormat="1" x14ac:dyDescent="0.2">
      <c r="A28" s="15" t="s">
        <v>224</v>
      </c>
      <c r="B28" s="15">
        <v>670</v>
      </c>
      <c r="C28" s="16">
        <v>1140</v>
      </c>
      <c r="D28" s="16">
        <v>609</v>
      </c>
      <c r="E28" s="16">
        <v>1683218</v>
      </c>
      <c r="F28" s="16">
        <v>531</v>
      </c>
      <c r="G28" s="16">
        <v>1715961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 t="shared" si="3"/>
        <v>3399179</v>
      </c>
      <c r="O28" s="43">
        <f t="shared" si="2"/>
        <v>5073.4014925373131</v>
      </c>
    </row>
    <row r="29" spans="1:15" s="14" customFormat="1" x14ac:dyDescent="0.2">
      <c r="A29" s="15" t="s">
        <v>228</v>
      </c>
      <c r="B29" s="15">
        <v>617</v>
      </c>
      <c r="C29" s="16">
        <v>997</v>
      </c>
      <c r="D29" s="16">
        <v>544</v>
      </c>
      <c r="E29" s="16">
        <v>1580882</v>
      </c>
      <c r="F29" s="16">
        <v>452</v>
      </c>
      <c r="G29" s="16">
        <v>1576027</v>
      </c>
      <c r="H29" s="16">
        <v>1</v>
      </c>
      <c r="I29" s="16">
        <v>4500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3"/>
        <v>3161409</v>
      </c>
      <c r="O29" s="43">
        <f t="shared" si="2"/>
        <v>5124.8395461912478</v>
      </c>
    </row>
    <row r="30" spans="1:15" s="11" customFormat="1" x14ac:dyDescent="0.2">
      <c r="A30" s="11" t="s">
        <v>230</v>
      </c>
      <c r="B30" s="11">
        <v>618</v>
      </c>
      <c r="C30" s="11">
        <v>981</v>
      </c>
      <c r="D30" s="11">
        <v>522</v>
      </c>
      <c r="E30" s="12">
        <v>1544466</v>
      </c>
      <c r="F30" s="11">
        <v>454</v>
      </c>
      <c r="G30" s="12">
        <v>1562148</v>
      </c>
      <c r="H30" s="11">
        <v>5</v>
      </c>
      <c r="I30" s="12">
        <v>16961</v>
      </c>
      <c r="J30" s="11">
        <v>0</v>
      </c>
      <c r="K30" s="11">
        <v>0</v>
      </c>
      <c r="L30" s="11">
        <v>0</v>
      </c>
      <c r="M30" s="11">
        <v>0</v>
      </c>
      <c r="N30" s="12">
        <f t="shared" si="3"/>
        <v>3123575</v>
      </c>
      <c r="O30" s="11">
        <v>5054</v>
      </c>
    </row>
    <row r="31" spans="1:15" s="11" customFormat="1" x14ac:dyDescent="0.2">
      <c r="A31" s="15" t="s">
        <v>235</v>
      </c>
      <c r="B31" s="11">
        <v>504</v>
      </c>
      <c r="C31" s="12">
        <v>800</v>
      </c>
      <c r="D31" s="12">
        <v>422</v>
      </c>
      <c r="E31" s="12">
        <v>1248616</v>
      </c>
      <c r="F31" s="11">
        <v>371</v>
      </c>
      <c r="G31" s="12">
        <v>1346439</v>
      </c>
      <c r="H31" s="12">
        <v>7</v>
      </c>
      <c r="I31" s="12">
        <v>29797</v>
      </c>
      <c r="J31" s="12">
        <v>0</v>
      </c>
      <c r="K31" s="12">
        <v>0</v>
      </c>
      <c r="L31" s="12">
        <v>0</v>
      </c>
      <c r="M31" s="12">
        <v>0</v>
      </c>
      <c r="N31" s="12">
        <f t="shared" si="3"/>
        <v>2624852</v>
      </c>
      <c r="O31" s="13">
        <v>5208</v>
      </c>
    </row>
    <row r="32" spans="1:15" s="11" customFormat="1" x14ac:dyDescent="0.2">
      <c r="A32" s="15" t="s">
        <v>239</v>
      </c>
      <c r="B32" s="11">
        <v>508</v>
      </c>
      <c r="C32" s="12">
        <v>797</v>
      </c>
      <c r="D32" s="12">
        <v>416</v>
      </c>
      <c r="E32" s="12">
        <v>1204982</v>
      </c>
      <c r="F32" s="11">
        <v>377</v>
      </c>
      <c r="G32" s="12">
        <v>1382981</v>
      </c>
      <c r="H32" s="12">
        <v>4</v>
      </c>
      <c r="I32" s="12">
        <v>18928</v>
      </c>
      <c r="J32" s="12">
        <v>0</v>
      </c>
      <c r="K32" s="12">
        <v>0</v>
      </c>
      <c r="L32" s="12">
        <v>0</v>
      </c>
      <c r="M32" s="12">
        <v>0</v>
      </c>
      <c r="N32" s="12">
        <f t="shared" si="3"/>
        <v>2606891</v>
      </c>
      <c r="O32" s="13">
        <v>5132</v>
      </c>
    </row>
    <row r="33" spans="1:15" s="11" customFormat="1" x14ac:dyDescent="0.2">
      <c r="A33" s="15" t="s">
        <v>243</v>
      </c>
      <c r="B33" s="11">
        <v>645</v>
      </c>
      <c r="C33" s="12">
        <v>1046</v>
      </c>
      <c r="D33" s="12">
        <v>522</v>
      </c>
      <c r="E33" s="12">
        <v>1496459</v>
      </c>
      <c r="F33" s="11">
        <v>513</v>
      </c>
      <c r="G33" s="12">
        <v>1856112</v>
      </c>
      <c r="H33" s="12">
        <v>10</v>
      </c>
      <c r="I33" s="12">
        <v>47506</v>
      </c>
      <c r="J33" s="12">
        <v>0</v>
      </c>
      <c r="K33" s="12">
        <v>0</v>
      </c>
      <c r="L33" s="12">
        <v>0</v>
      </c>
      <c r="M33" s="12">
        <v>0</v>
      </c>
      <c r="N33" s="12">
        <f t="shared" si="3"/>
        <v>3400077</v>
      </c>
      <c r="O33" s="13">
        <v>5271</v>
      </c>
    </row>
    <row r="34" spans="1:15" s="11" customFormat="1" x14ac:dyDescent="0.2">
      <c r="A34" s="15" t="s">
        <v>242</v>
      </c>
      <c r="B34" s="11">
        <v>691</v>
      </c>
      <c r="C34" s="12">
        <v>1093</v>
      </c>
      <c r="D34" s="12">
        <v>572</v>
      </c>
      <c r="E34" s="12">
        <v>1683044</v>
      </c>
      <c r="F34" s="11">
        <v>521</v>
      </c>
      <c r="G34" s="12">
        <v>2160391</v>
      </c>
      <c r="H34" s="12">
        <v>8</v>
      </c>
      <c r="I34" s="12">
        <v>39455</v>
      </c>
      <c r="J34" s="12">
        <v>0</v>
      </c>
      <c r="K34" s="12">
        <v>0</v>
      </c>
      <c r="L34" s="12">
        <v>0</v>
      </c>
      <c r="M34" s="12">
        <v>0</v>
      </c>
      <c r="N34" s="12">
        <f t="shared" ref="N34" si="4">E34+G34+I34</f>
        <v>3882890</v>
      </c>
      <c r="O34" s="13">
        <v>5619</v>
      </c>
    </row>
    <row r="35" spans="1:15" s="15" customFormat="1" x14ac:dyDescent="0.2">
      <c r="A35" s="15" t="s">
        <v>250</v>
      </c>
      <c r="B35" s="15">
        <v>573</v>
      </c>
      <c r="C35" s="16">
        <v>937</v>
      </c>
      <c r="D35" s="16">
        <v>464</v>
      </c>
      <c r="E35" s="16">
        <v>1338470</v>
      </c>
      <c r="F35" s="15">
        <v>469</v>
      </c>
      <c r="G35" s="16">
        <v>1911690</v>
      </c>
      <c r="H35" s="16">
        <v>4</v>
      </c>
      <c r="I35" s="16">
        <v>26000</v>
      </c>
      <c r="J35" s="16">
        <v>0</v>
      </c>
      <c r="K35" s="16">
        <v>0</v>
      </c>
      <c r="L35" s="16">
        <v>0</v>
      </c>
      <c r="M35" s="16">
        <v>0</v>
      </c>
      <c r="N35" s="16">
        <f t="shared" si="3"/>
        <v>3276160</v>
      </c>
      <c r="O35" s="43">
        <v>3496</v>
      </c>
    </row>
    <row r="36" spans="1:15" s="15" customFormat="1" x14ac:dyDescent="0.2">
      <c r="A36" s="15" t="s">
        <v>253</v>
      </c>
      <c r="B36" s="15">
        <v>566</v>
      </c>
      <c r="C36" s="16">
        <v>932</v>
      </c>
      <c r="D36" s="16">
        <v>474</v>
      </c>
      <c r="E36" s="16">
        <v>1351153</v>
      </c>
      <c r="F36" s="15">
        <v>453</v>
      </c>
      <c r="G36" s="16">
        <v>1710030</v>
      </c>
      <c r="H36" s="16">
        <v>5</v>
      </c>
      <c r="I36" s="16">
        <v>23850</v>
      </c>
      <c r="J36" s="16">
        <v>0</v>
      </c>
      <c r="K36" s="16">
        <v>0</v>
      </c>
      <c r="L36" s="16">
        <v>0</v>
      </c>
      <c r="M36" s="16">
        <v>0</v>
      </c>
      <c r="N36" s="16">
        <f t="shared" si="3"/>
        <v>3085033</v>
      </c>
      <c r="O36" s="43">
        <v>3310</v>
      </c>
    </row>
    <row r="37" spans="1:15" s="15" customFormat="1" x14ac:dyDescent="0.2">
      <c r="A37" s="15" t="s">
        <v>256</v>
      </c>
      <c r="B37" s="15">
        <v>549</v>
      </c>
      <c r="C37" s="16">
        <v>917</v>
      </c>
      <c r="D37" s="16">
        <v>468</v>
      </c>
      <c r="E37" s="16">
        <v>1357297</v>
      </c>
      <c r="F37" s="15">
        <v>445</v>
      </c>
      <c r="G37" s="16">
        <v>1674540</v>
      </c>
      <c r="H37" s="16">
        <v>4</v>
      </c>
      <c r="I37" s="16">
        <v>12112</v>
      </c>
      <c r="J37" s="16">
        <v>0</v>
      </c>
      <c r="K37" s="16">
        <v>0</v>
      </c>
      <c r="L37" s="16">
        <v>0</v>
      </c>
      <c r="M37" s="16">
        <v>0</v>
      </c>
      <c r="N37" s="16">
        <f t="shared" si="3"/>
        <v>3043949</v>
      </c>
      <c r="O37" s="43">
        <v>3319</v>
      </c>
    </row>
    <row r="38" spans="1:15" s="21" customFormat="1" x14ac:dyDescent="0.2">
      <c r="A38" s="21" t="s">
        <v>258</v>
      </c>
      <c r="C38" s="22"/>
      <c r="D38" s="22"/>
      <c r="E38" s="22"/>
      <c r="G38" s="22"/>
      <c r="H38" s="22"/>
      <c r="I38" s="22"/>
      <c r="J38" s="22"/>
      <c r="K38" s="22"/>
      <c r="L38" s="22"/>
      <c r="M38" s="22"/>
      <c r="N38" s="22"/>
      <c r="O38" s="74"/>
    </row>
    <row r="40" spans="1:15" s="2" customFormat="1" ht="11.25" x14ac:dyDescent="0.2">
      <c r="A40" s="2" t="s">
        <v>18</v>
      </c>
    </row>
    <row r="41" spans="1:15" s="2" customFormat="1" ht="11.25" x14ac:dyDescent="0.2">
      <c r="A41" s="2" t="s">
        <v>114</v>
      </c>
    </row>
    <row r="42" spans="1:15" s="2" customFormat="1" ht="11.25" x14ac:dyDescent="0.2">
      <c r="A42" s="2" t="s">
        <v>120</v>
      </c>
    </row>
    <row r="43" spans="1:15" s="2" customFormat="1" ht="11.25" x14ac:dyDescent="0.2">
      <c r="A43" s="2" t="s">
        <v>121</v>
      </c>
    </row>
    <row r="44" spans="1:15" s="2" customFormat="1" ht="11.25" x14ac:dyDescent="0.2">
      <c r="A44" s="2" t="s">
        <v>46</v>
      </c>
    </row>
    <row r="45" spans="1:15" x14ac:dyDescent="0.2">
      <c r="A45" s="2"/>
    </row>
    <row r="46" spans="1:15" x14ac:dyDescent="0.2">
      <c r="A46" s="9">
        <v>45560</v>
      </c>
    </row>
  </sheetData>
  <phoneticPr fontId="0" type="noConversion"/>
  <printOptions gridLines="1"/>
  <pageMargins left="0" right="0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zoomScaleNormal="100" workbookViewId="0">
      <selection activeCell="A25" sqref="A25:XFD25"/>
    </sheetView>
  </sheetViews>
  <sheetFormatPr defaultRowHeight="12.75" x14ac:dyDescent="0.2"/>
  <cols>
    <col min="1" max="1" width="11" customWidth="1"/>
    <col min="2" max="3" width="12.42578125" customWidth="1"/>
    <col min="4" max="4" width="12.5703125" customWidth="1"/>
    <col min="5" max="5" width="14.28515625" customWidth="1"/>
    <col min="6" max="6" width="12" customWidth="1"/>
    <col min="7" max="7" width="12.140625" customWidth="1"/>
    <col min="8" max="8" width="16.5703125" bestFit="1" customWidth="1"/>
  </cols>
  <sheetData>
    <row r="1" spans="1:8" s="19" customFormat="1" ht="33" customHeight="1" x14ac:dyDescent="0.25">
      <c r="A1" s="18" t="s">
        <v>20</v>
      </c>
    </row>
    <row r="2" spans="1:8" s="17" customFormat="1" ht="25.5" x14ac:dyDescent="0.2">
      <c r="A2" s="23" t="s">
        <v>0</v>
      </c>
      <c r="B2" s="23" t="s">
        <v>1</v>
      </c>
      <c r="C2" s="23" t="s">
        <v>49</v>
      </c>
      <c r="D2" s="23" t="s">
        <v>56</v>
      </c>
      <c r="E2" s="23" t="s">
        <v>57</v>
      </c>
      <c r="F2" s="23" t="s">
        <v>47</v>
      </c>
      <c r="G2" s="23" t="s">
        <v>48</v>
      </c>
      <c r="H2" s="24" t="s">
        <v>50</v>
      </c>
    </row>
    <row r="3" spans="1:8" s="11" customFormat="1" x14ac:dyDescent="0.2">
      <c r="A3" s="11" t="s">
        <v>25</v>
      </c>
      <c r="B3" s="11">
        <v>350</v>
      </c>
      <c r="C3" s="12">
        <f>E3+G3</f>
        <v>1127083</v>
      </c>
      <c r="D3" s="12">
        <v>503</v>
      </c>
      <c r="E3" s="12">
        <v>1029358</v>
      </c>
      <c r="F3" s="11">
        <v>62</v>
      </c>
      <c r="G3" s="12">
        <v>97725</v>
      </c>
      <c r="H3" s="11" t="s">
        <v>53</v>
      </c>
    </row>
    <row r="4" spans="1:8" s="11" customFormat="1" x14ac:dyDescent="0.2">
      <c r="A4" s="11" t="s">
        <v>45</v>
      </c>
      <c r="B4" s="11">
        <v>414</v>
      </c>
      <c r="C4" s="12">
        <f>E4+G4</f>
        <v>1124273</v>
      </c>
      <c r="D4" s="11">
        <v>313</v>
      </c>
      <c r="E4" s="12">
        <v>621420</v>
      </c>
      <c r="F4" s="11">
        <v>268</v>
      </c>
      <c r="G4" s="12">
        <v>502853</v>
      </c>
      <c r="H4" s="11" t="s">
        <v>108</v>
      </c>
    </row>
    <row r="5" spans="1:8" s="11" customFormat="1" x14ac:dyDescent="0.2">
      <c r="A5" s="11" t="s">
        <v>55</v>
      </c>
      <c r="B5" s="11">
        <v>486</v>
      </c>
      <c r="C5" s="12">
        <f>E5+G5</f>
        <v>1261879</v>
      </c>
      <c r="D5" s="11">
        <v>295</v>
      </c>
      <c r="E5" s="12">
        <v>601743</v>
      </c>
      <c r="F5" s="11">
        <v>345</v>
      </c>
      <c r="G5" s="12">
        <v>660136</v>
      </c>
      <c r="H5" s="11" t="s">
        <v>109</v>
      </c>
    </row>
    <row r="6" spans="1:8" s="11" customFormat="1" x14ac:dyDescent="0.2">
      <c r="A6" s="11" t="s">
        <v>59</v>
      </c>
      <c r="B6" s="11">
        <v>601</v>
      </c>
      <c r="C6" s="12">
        <f>E6+G6</f>
        <v>1601599</v>
      </c>
      <c r="D6" s="11">
        <v>345</v>
      </c>
      <c r="E6" s="12">
        <v>976441</v>
      </c>
      <c r="F6" s="11">
        <v>256</v>
      </c>
      <c r="G6" s="12">
        <v>625158</v>
      </c>
      <c r="H6" s="11" t="s">
        <v>110</v>
      </c>
    </row>
    <row r="7" spans="1:8" s="11" customFormat="1" x14ac:dyDescent="0.2">
      <c r="A7" s="11" t="s">
        <v>85</v>
      </c>
      <c r="B7" s="11">
        <v>542</v>
      </c>
      <c r="C7" s="12">
        <f>E7+G7</f>
        <v>1511998</v>
      </c>
      <c r="D7" s="11">
        <v>344</v>
      </c>
      <c r="E7" s="12">
        <v>1032028</v>
      </c>
      <c r="F7" s="11">
        <v>198</v>
      </c>
      <c r="G7" s="12">
        <v>479970</v>
      </c>
      <c r="H7" s="11" t="s">
        <v>86</v>
      </c>
    </row>
    <row r="8" spans="1:8" s="11" customFormat="1" x14ac:dyDescent="0.2">
      <c r="A8" s="11" t="s">
        <v>95</v>
      </c>
      <c r="B8" s="11">
        <v>451</v>
      </c>
      <c r="C8" s="12">
        <v>2444171</v>
      </c>
      <c r="D8" s="11">
        <v>368</v>
      </c>
      <c r="E8" s="12">
        <v>1989075</v>
      </c>
      <c r="F8" s="11">
        <v>83</v>
      </c>
      <c r="G8" s="12">
        <v>455096</v>
      </c>
      <c r="H8" s="11" t="s">
        <v>126</v>
      </c>
    </row>
    <row r="9" spans="1:8" s="11" customFormat="1" x14ac:dyDescent="0.2">
      <c r="A9" s="11" t="s">
        <v>130</v>
      </c>
      <c r="B9" s="11">
        <v>602</v>
      </c>
      <c r="C9" s="12">
        <v>2925962</v>
      </c>
      <c r="D9" s="11">
        <v>825</v>
      </c>
      <c r="E9" s="12">
        <v>2652861</v>
      </c>
      <c r="F9" s="11">
        <v>93</v>
      </c>
      <c r="G9" s="12">
        <v>273101</v>
      </c>
      <c r="H9" s="11" t="s">
        <v>131</v>
      </c>
    </row>
    <row r="10" spans="1:8" s="11" customFormat="1" x14ac:dyDescent="0.2">
      <c r="A10" s="15" t="s">
        <v>137</v>
      </c>
      <c r="B10" s="11">
        <v>521</v>
      </c>
      <c r="C10" s="12">
        <v>3520479</v>
      </c>
      <c r="D10" s="11">
        <v>719</v>
      </c>
      <c r="E10" s="12">
        <v>2559304</v>
      </c>
      <c r="F10" s="11">
        <v>361</v>
      </c>
      <c r="G10" s="12">
        <v>961175</v>
      </c>
      <c r="H10" s="11" t="s">
        <v>139</v>
      </c>
    </row>
    <row r="11" spans="1:8" s="11" customFormat="1" x14ac:dyDescent="0.2">
      <c r="A11" s="15" t="s">
        <v>144</v>
      </c>
      <c r="B11" s="11">
        <v>625</v>
      </c>
      <c r="C11" s="12">
        <v>4614945</v>
      </c>
      <c r="D11" s="11">
        <v>0</v>
      </c>
      <c r="E11" s="11">
        <v>0</v>
      </c>
      <c r="F11" s="11">
        <v>1316</v>
      </c>
      <c r="G11" s="12">
        <v>4614945</v>
      </c>
      <c r="H11" s="15" t="s">
        <v>145</v>
      </c>
    </row>
    <row r="12" spans="1:8" s="11" customFormat="1" x14ac:dyDescent="0.2">
      <c r="A12" s="15" t="s">
        <v>147</v>
      </c>
      <c r="B12" s="11">
        <v>824</v>
      </c>
      <c r="C12" s="12">
        <v>4678200</v>
      </c>
      <c r="D12" s="11">
        <v>0</v>
      </c>
      <c r="E12" s="11">
        <v>0</v>
      </c>
      <c r="F12" s="11">
        <v>1423</v>
      </c>
      <c r="G12" s="12">
        <v>4678200</v>
      </c>
      <c r="H12" s="15" t="s">
        <v>145</v>
      </c>
    </row>
    <row r="13" spans="1:8" s="15" customFormat="1" x14ac:dyDescent="0.2">
      <c r="A13" s="15" t="s">
        <v>206</v>
      </c>
      <c r="B13" s="15">
        <v>892</v>
      </c>
      <c r="C13" s="16">
        <v>5251047</v>
      </c>
      <c r="D13" s="15">
        <v>0</v>
      </c>
      <c r="E13" s="15">
        <v>0</v>
      </c>
      <c r="F13" s="15">
        <v>1532</v>
      </c>
      <c r="G13" s="16">
        <v>5251047</v>
      </c>
      <c r="H13" s="15" t="s">
        <v>145</v>
      </c>
    </row>
    <row r="14" spans="1:8" s="15" customFormat="1" x14ac:dyDescent="0.2">
      <c r="A14" s="15" t="s">
        <v>218</v>
      </c>
      <c r="B14" s="15">
        <v>775</v>
      </c>
      <c r="C14" s="16">
        <v>4351029</v>
      </c>
      <c r="D14" s="15">
        <v>0</v>
      </c>
      <c r="E14" s="15">
        <v>0</v>
      </c>
      <c r="F14" s="15">
        <v>1326</v>
      </c>
      <c r="G14" s="16">
        <v>4351029</v>
      </c>
      <c r="H14" s="15" t="s">
        <v>145</v>
      </c>
    </row>
    <row r="15" spans="1:8" s="15" customFormat="1" x14ac:dyDescent="0.2">
      <c r="A15" s="15" t="s">
        <v>224</v>
      </c>
      <c r="B15" s="15">
        <v>670</v>
      </c>
      <c r="C15" s="16">
        <v>3399179</v>
      </c>
      <c r="D15" s="15">
        <v>0</v>
      </c>
      <c r="E15" s="15">
        <v>0</v>
      </c>
      <c r="F15" s="15">
        <v>1140</v>
      </c>
      <c r="G15" s="16">
        <v>3399179</v>
      </c>
      <c r="H15" s="15" t="s">
        <v>145</v>
      </c>
    </row>
    <row r="16" spans="1:8" s="14" customFormat="1" x14ac:dyDescent="0.2">
      <c r="A16" s="15" t="s">
        <v>228</v>
      </c>
      <c r="B16" s="15">
        <v>617</v>
      </c>
      <c r="C16" s="16">
        <v>3161409</v>
      </c>
      <c r="D16" s="15">
        <v>0</v>
      </c>
      <c r="E16" s="15">
        <v>0</v>
      </c>
      <c r="F16" s="15">
        <v>997</v>
      </c>
      <c r="G16" s="16">
        <v>3161409</v>
      </c>
      <c r="H16" s="15" t="s">
        <v>145</v>
      </c>
    </row>
    <row r="17" spans="1:8" s="15" customFormat="1" x14ac:dyDescent="0.2">
      <c r="A17" s="15" t="s">
        <v>230</v>
      </c>
      <c r="B17" s="15">
        <v>407</v>
      </c>
      <c r="C17" s="15">
        <v>3123575</v>
      </c>
      <c r="D17" s="15">
        <v>0</v>
      </c>
      <c r="E17" s="15">
        <v>0</v>
      </c>
      <c r="F17" s="15">
        <v>1629</v>
      </c>
      <c r="G17" s="15">
        <v>3123575</v>
      </c>
      <c r="H17" s="15" t="s">
        <v>145</v>
      </c>
    </row>
    <row r="18" spans="1:8" s="15" customFormat="1" x14ac:dyDescent="0.2">
      <c r="A18" s="15" t="s">
        <v>235</v>
      </c>
      <c r="B18" s="15">
        <v>511</v>
      </c>
      <c r="C18" s="16">
        <v>2625518</v>
      </c>
      <c r="D18" s="15">
        <v>0</v>
      </c>
      <c r="E18" s="15">
        <v>0</v>
      </c>
      <c r="F18" s="15">
        <v>800</v>
      </c>
      <c r="G18" s="16">
        <v>2625518</v>
      </c>
      <c r="H18" s="15" t="s">
        <v>145</v>
      </c>
    </row>
    <row r="19" spans="1:8" s="15" customFormat="1" x14ac:dyDescent="0.2">
      <c r="A19" s="15" t="s">
        <v>239</v>
      </c>
      <c r="B19" s="15">
        <v>516</v>
      </c>
      <c r="C19" s="16">
        <v>2606891</v>
      </c>
      <c r="D19" s="15">
        <v>0</v>
      </c>
      <c r="E19" s="15">
        <v>0</v>
      </c>
      <c r="F19" s="15">
        <v>804</v>
      </c>
      <c r="G19" s="16">
        <v>2606891</v>
      </c>
      <c r="H19" s="15" t="s">
        <v>145</v>
      </c>
    </row>
    <row r="20" spans="1:8" s="15" customFormat="1" x14ac:dyDescent="0.2">
      <c r="A20" s="15" t="s">
        <v>243</v>
      </c>
      <c r="B20" s="15">
        <v>645</v>
      </c>
      <c r="C20" s="16">
        <v>3400077</v>
      </c>
      <c r="D20" s="15">
        <v>0</v>
      </c>
      <c r="E20" s="15">
        <v>0</v>
      </c>
      <c r="F20" s="15">
        <v>645</v>
      </c>
      <c r="G20" s="16">
        <v>3400077</v>
      </c>
      <c r="H20" s="15" t="s">
        <v>145</v>
      </c>
    </row>
    <row r="21" spans="1:8" s="15" customFormat="1" x14ac:dyDescent="0.2">
      <c r="A21" s="15" t="s">
        <v>242</v>
      </c>
      <c r="B21" s="15">
        <v>691</v>
      </c>
      <c r="C21" s="16">
        <v>3882890</v>
      </c>
      <c r="D21" s="15">
        <v>0</v>
      </c>
      <c r="E21" s="15">
        <v>0</v>
      </c>
      <c r="F21" s="15">
        <v>691</v>
      </c>
      <c r="G21" s="16">
        <v>3882890</v>
      </c>
      <c r="H21" s="15" t="s">
        <v>145</v>
      </c>
    </row>
    <row r="22" spans="1:8" s="15" customFormat="1" x14ac:dyDescent="0.2">
      <c r="A22" s="15" t="s">
        <v>250</v>
      </c>
      <c r="B22" s="15">
        <v>573</v>
      </c>
      <c r="C22" s="16">
        <v>3276160</v>
      </c>
      <c r="D22" s="15">
        <v>0</v>
      </c>
      <c r="E22" s="15">
        <v>0</v>
      </c>
      <c r="F22" s="15">
        <v>573</v>
      </c>
      <c r="G22" s="16">
        <v>3276160</v>
      </c>
      <c r="H22" s="15" t="s">
        <v>145</v>
      </c>
    </row>
    <row r="23" spans="1:8" s="15" customFormat="1" x14ac:dyDescent="0.2">
      <c r="A23" s="15" t="s">
        <v>253</v>
      </c>
      <c r="B23" s="15">
        <v>566</v>
      </c>
      <c r="C23" s="16">
        <v>3085033</v>
      </c>
      <c r="D23" s="15">
        <v>0</v>
      </c>
      <c r="E23" s="15">
        <v>0</v>
      </c>
      <c r="F23" s="15">
        <v>566</v>
      </c>
      <c r="G23" s="16">
        <v>3085033</v>
      </c>
      <c r="H23" s="15" t="s">
        <v>145</v>
      </c>
    </row>
    <row r="24" spans="1:8" s="15" customFormat="1" x14ac:dyDescent="0.2">
      <c r="A24" s="15" t="s">
        <v>256</v>
      </c>
      <c r="B24" s="15">
        <v>549</v>
      </c>
      <c r="C24" s="16">
        <v>3043949</v>
      </c>
      <c r="D24" s="15">
        <v>0</v>
      </c>
      <c r="E24" s="15">
        <v>0</v>
      </c>
      <c r="F24" s="15">
        <v>549</v>
      </c>
      <c r="G24" s="16">
        <v>3043949</v>
      </c>
      <c r="H24" s="15" t="s">
        <v>145</v>
      </c>
    </row>
    <row r="25" spans="1:8" s="21" customFormat="1" x14ac:dyDescent="0.2">
      <c r="A25" s="21" t="s">
        <v>258</v>
      </c>
      <c r="C25" s="22"/>
      <c r="G25" s="22"/>
    </row>
    <row r="27" spans="1:8" x14ac:dyDescent="0.2">
      <c r="A27" s="9">
        <v>45560</v>
      </c>
      <c r="C27" s="1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1"/>
  <sheetViews>
    <sheetView topLeftCell="F1" workbookViewId="0">
      <selection activeCell="V3" sqref="V3:V4"/>
    </sheetView>
  </sheetViews>
  <sheetFormatPr defaultRowHeight="12.75" x14ac:dyDescent="0.2"/>
  <cols>
    <col min="1" max="1" width="29.7109375" customWidth="1"/>
    <col min="2" max="3" width="16" bestFit="1" customWidth="1"/>
    <col min="4" max="6" width="11.5703125" bestFit="1" customWidth="1"/>
    <col min="7" max="7" width="11.28515625" bestFit="1" customWidth="1"/>
    <col min="8" max="8" width="13.140625" customWidth="1"/>
    <col min="9" max="22" width="11.5703125" bestFit="1" customWidth="1"/>
  </cols>
  <sheetData>
    <row r="1" spans="1:22" s="19" customFormat="1" ht="15.75" x14ac:dyDescent="0.25">
      <c r="A1" s="18" t="s">
        <v>93</v>
      </c>
      <c r="C1" s="21"/>
    </row>
    <row r="2" spans="1:22" s="19" customFormat="1" x14ac:dyDescent="0.2">
      <c r="A2" s="21"/>
    </row>
    <row r="3" spans="1:22" s="17" customFormat="1" x14ac:dyDescent="0.2">
      <c r="A3" s="24"/>
      <c r="B3" s="25" t="s">
        <v>55</v>
      </c>
      <c r="C3" s="25" t="s">
        <v>59</v>
      </c>
      <c r="D3" s="25" t="s">
        <v>85</v>
      </c>
      <c r="E3" s="25" t="s">
        <v>95</v>
      </c>
      <c r="F3" s="25" t="s">
        <v>130</v>
      </c>
      <c r="G3" s="25" t="s">
        <v>137</v>
      </c>
      <c r="H3" s="25" t="s">
        <v>144</v>
      </c>
      <c r="I3" s="25" t="s">
        <v>147</v>
      </c>
      <c r="J3" s="25" t="s">
        <v>214</v>
      </c>
      <c r="K3" s="25" t="s">
        <v>219</v>
      </c>
      <c r="L3" s="25" t="s">
        <v>224</v>
      </c>
      <c r="M3" s="25" t="s">
        <v>228</v>
      </c>
      <c r="N3" s="25" t="s">
        <v>230</v>
      </c>
      <c r="O3" s="24" t="s">
        <v>235</v>
      </c>
      <c r="P3" s="24" t="s">
        <v>240</v>
      </c>
      <c r="Q3" s="24" t="s">
        <v>243</v>
      </c>
      <c r="R3" s="24" t="s">
        <v>242</v>
      </c>
      <c r="S3" s="24" t="s">
        <v>250</v>
      </c>
      <c r="T3" s="24" t="s">
        <v>253</v>
      </c>
      <c r="U3" s="24" t="s">
        <v>256</v>
      </c>
      <c r="V3" s="24" t="s">
        <v>256</v>
      </c>
    </row>
    <row r="4" spans="1:22" s="24" customFormat="1" x14ac:dyDescent="0.2">
      <c r="A4" s="24" t="s">
        <v>91</v>
      </c>
      <c r="B4" s="25" t="s">
        <v>92</v>
      </c>
      <c r="C4" s="25" t="s">
        <v>92</v>
      </c>
      <c r="D4" s="25" t="s">
        <v>92</v>
      </c>
      <c r="E4" s="25" t="s">
        <v>92</v>
      </c>
      <c r="F4" s="24" t="s">
        <v>92</v>
      </c>
      <c r="G4" s="24" t="s">
        <v>92</v>
      </c>
      <c r="H4" s="25" t="s">
        <v>92</v>
      </c>
      <c r="I4" s="25" t="s">
        <v>92</v>
      </c>
      <c r="J4" s="24" t="s">
        <v>92</v>
      </c>
      <c r="K4" s="24" t="s">
        <v>92</v>
      </c>
      <c r="L4" s="24" t="s">
        <v>92</v>
      </c>
      <c r="M4" s="25" t="s">
        <v>92</v>
      </c>
      <c r="N4" s="25" t="s">
        <v>92</v>
      </c>
      <c r="O4" s="25" t="s">
        <v>92</v>
      </c>
      <c r="P4" s="24" t="s">
        <v>92</v>
      </c>
      <c r="Q4" s="24" t="s">
        <v>92</v>
      </c>
      <c r="R4" s="24" t="s">
        <v>92</v>
      </c>
      <c r="S4" s="24" t="s">
        <v>92</v>
      </c>
      <c r="T4" s="24" t="s">
        <v>92</v>
      </c>
      <c r="U4" s="24" t="s">
        <v>92</v>
      </c>
      <c r="V4" s="24" t="s">
        <v>92</v>
      </c>
    </row>
    <row r="5" spans="1:22" s="11" customFormat="1" x14ac:dyDescent="0.2">
      <c r="A5" s="15" t="s">
        <v>94</v>
      </c>
      <c r="B5" s="12">
        <v>308346</v>
      </c>
      <c r="C5" s="12">
        <v>602920</v>
      </c>
      <c r="D5" s="12">
        <v>534341</v>
      </c>
      <c r="E5" s="12">
        <v>660458</v>
      </c>
      <c r="F5" s="12">
        <v>939573</v>
      </c>
      <c r="G5" s="12">
        <v>665419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</row>
    <row r="6" spans="1:22" s="11" customFormat="1" x14ac:dyDescent="0.2">
      <c r="A6" s="15" t="s">
        <v>96</v>
      </c>
      <c r="B6" s="12">
        <v>72117</v>
      </c>
      <c r="C6" s="12">
        <v>39739</v>
      </c>
      <c r="D6" s="11">
        <v>0</v>
      </c>
      <c r="E6" s="11">
        <v>0</v>
      </c>
      <c r="F6" s="12">
        <v>0</v>
      </c>
      <c r="G6" s="12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</row>
    <row r="7" spans="1:22" s="11" customFormat="1" x14ac:dyDescent="0.2">
      <c r="A7" s="15" t="s">
        <v>97</v>
      </c>
      <c r="B7" s="12">
        <v>3500</v>
      </c>
      <c r="C7" s="12">
        <v>10500</v>
      </c>
      <c r="D7" s="11">
        <v>0</v>
      </c>
      <c r="E7" s="12">
        <v>2400</v>
      </c>
      <c r="F7" s="12">
        <v>5820</v>
      </c>
      <c r="G7" s="12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spans="1:22" s="11" customFormat="1" x14ac:dyDescent="0.2">
      <c r="A8" s="15" t="s">
        <v>111</v>
      </c>
      <c r="B8" s="12">
        <v>0</v>
      </c>
      <c r="C8" s="12">
        <v>0</v>
      </c>
      <c r="D8" s="12">
        <v>14813</v>
      </c>
      <c r="E8" s="12">
        <v>134388</v>
      </c>
      <c r="F8" s="12">
        <v>100240</v>
      </c>
      <c r="G8" s="12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</row>
    <row r="9" spans="1:22" s="11" customFormat="1" x14ac:dyDescent="0.2">
      <c r="A9" s="15" t="s">
        <v>123</v>
      </c>
      <c r="B9" s="12">
        <v>0</v>
      </c>
      <c r="C9" s="12">
        <v>0</v>
      </c>
      <c r="D9" s="12">
        <v>0</v>
      </c>
      <c r="E9" s="12">
        <v>48222</v>
      </c>
      <c r="F9" s="12">
        <v>7313</v>
      </c>
      <c r="G9" s="12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2" s="11" customFormat="1" x14ac:dyDescent="0.2">
      <c r="A10" s="15" t="s">
        <v>98</v>
      </c>
      <c r="B10" s="12">
        <v>71201</v>
      </c>
      <c r="C10" s="12">
        <v>0</v>
      </c>
      <c r="D10" s="11">
        <v>0</v>
      </c>
      <c r="E10" s="12">
        <v>0</v>
      </c>
      <c r="F10" s="12">
        <v>0</v>
      </c>
      <c r="G10" s="12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spans="1:22" s="11" customFormat="1" x14ac:dyDescent="0.2">
      <c r="A11" s="15" t="s">
        <v>99</v>
      </c>
      <c r="B11" s="12">
        <v>2625</v>
      </c>
      <c r="C11" s="12">
        <v>105036</v>
      </c>
      <c r="D11" s="12">
        <v>143051</v>
      </c>
      <c r="E11" s="12">
        <v>232500</v>
      </c>
      <c r="F11" s="12">
        <v>448117</v>
      </c>
      <c r="G11" s="12">
        <v>377499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</row>
    <row r="12" spans="1:22" s="11" customFormat="1" x14ac:dyDescent="0.2">
      <c r="A12" s="15" t="s">
        <v>134</v>
      </c>
      <c r="B12" s="12">
        <v>0</v>
      </c>
      <c r="C12" s="12">
        <v>0</v>
      </c>
      <c r="D12" s="12">
        <v>0</v>
      </c>
      <c r="E12" s="12">
        <v>0</v>
      </c>
      <c r="F12" s="12">
        <v>1400</v>
      </c>
      <c r="G12" s="12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2" s="11" customFormat="1" x14ac:dyDescent="0.2">
      <c r="A13" s="15" t="s">
        <v>100</v>
      </c>
      <c r="B13" s="12">
        <v>6813</v>
      </c>
      <c r="C13" s="12">
        <v>3687</v>
      </c>
      <c r="D13" s="11">
        <v>0</v>
      </c>
      <c r="E13" s="12">
        <v>0</v>
      </c>
      <c r="F13" s="12">
        <v>0</v>
      </c>
      <c r="G13" s="12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</row>
    <row r="14" spans="1:22" s="11" customFormat="1" x14ac:dyDescent="0.2">
      <c r="A14" s="15" t="s">
        <v>101</v>
      </c>
      <c r="B14" s="12">
        <v>12687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</row>
    <row r="15" spans="1:22" s="11" customFormat="1" x14ac:dyDescent="0.2">
      <c r="A15" s="15" t="s">
        <v>102</v>
      </c>
      <c r="B15" s="12">
        <v>1815</v>
      </c>
      <c r="C15" s="12">
        <v>64941</v>
      </c>
      <c r="D15" s="12">
        <v>105189</v>
      </c>
      <c r="E15" s="12">
        <v>319957</v>
      </c>
      <c r="F15" s="12">
        <v>252409</v>
      </c>
      <c r="G15" s="12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2" s="11" customFormat="1" x14ac:dyDescent="0.2">
      <c r="A16" s="15" t="s">
        <v>133</v>
      </c>
      <c r="B16" s="12">
        <v>0</v>
      </c>
      <c r="C16" s="12">
        <v>0</v>
      </c>
      <c r="D16" s="12">
        <v>0</v>
      </c>
      <c r="E16" s="12">
        <v>0</v>
      </c>
      <c r="F16" s="12">
        <v>58940</v>
      </c>
      <c r="G16" s="12">
        <v>844570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s="11" customFormat="1" x14ac:dyDescent="0.2">
      <c r="A17" s="15" t="s">
        <v>103</v>
      </c>
      <c r="B17" s="12">
        <v>4529</v>
      </c>
      <c r="C17" s="12">
        <v>3000</v>
      </c>
      <c r="D17" s="12">
        <v>0</v>
      </c>
      <c r="E17" s="12">
        <v>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</row>
    <row r="18" spans="1:21" s="11" customFormat="1" x14ac:dyDescent="0.2">
      <c r="A18" s="15" t="s">
        <v>132</v>
      </c>
      <c r="B18" s="12">
        <v>0</v>
      </c>
      <c r="C18" s="12">
        <v>0</v>
      </c>
      <c r="D18" s="12">
        <v>0</v>
      </c>
      <c r="E18" s="12">
        <v>0</v>
      </c>
      <c r="F18" s="12">
        <v>5999</v>
      </c>
      <c r="G18" s="12">
        <v>51186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</row>
    <row r="19" spans="1:21" s="11" customFormat="1" x14ac:dyDescent="0.2">
      <c r="A19" s="15" t="s">
        <v>107</v>
      </c>
      <c r="B19" s="12">
        <v>0</v>
      </c>
      <c r="C19" s="12">
        <v>1187</v>
      </c>
      <c r="D19" s="12">
        <v>0</v>
      </c>
      <c r="E19" s="12">
        <v>0</v>
      </c>
      <c r="F19" s="12">
        <v>0</v>
      </c>
      <c r="G19" s="12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</row>
    <row r="20" spans="1:21" s="11" customFormat="1" x14ac:dyDescent="0.2">
      <c r="A20" s="15" t="s">
        <v>104</v>
      </c>
      <c r="B20" s="12">
        <v>7000</v>
      </c>
      <c r="C20" s="12">
        <v>0</v>
      </c>
      <c r="D20" s="12">
        <v>3500</v>
      </c>
      <c r="E20" s="12">
        <v>0</v>
      </c>
      <c r="F20" s="12">
        <v>0</v>
      </c>
      <c r="G20" s="12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</row>
    <row r="21" spans="1:21" s="11" customFormat="1" x14ac:dyDescent="0.2">
      <c r="A21" s="15" t="s">
        <v>105</v>
      </c>
      <c r="B21" s="12">
        <v>51678</v>
      </c>
      <c r="C21" s="12">
        <v>86345</v>
      </c>
      <c r="D21" s="12">
        <v>216696</v>
      </c>
      <c r="E21" s="12">
        <v>575161</v>
      </c>
      <c r="F21" s="12">
        <v>785549</v>
      </c>
      <c r="G21" s="12">
        <v>614232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1:21" s="11" customFormat="1" x14ac:dyDescent="0.2">
      <c r="A22" s="15" t="s">
        <v>113</v>
      </c>
      <c r="B22" s="12">
        <v>0</v>
      </c>
      <c r="C22" s="12">
        <v>0</v>
      </c>
      <c r="D22" s="12">
        <v>1313</v>
      </c>
      <c r="E22" s="12">
        <v>5176</v>
      </c>
      <c r="F22" s="12">
        <v>7184</v>
      </c>
      <c r="G22" s="12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1:21" s="11" customFormat="1" x14ac:dyDescent="0.2">
      <c r="A23" s="15" t="s">
        <v>106</v>
      </c>
      <c r="B23" s="12">
        <v>59432</v>
      </c>
      <c r="C23" s="12">
        <v>56461</v>
      </c>
      <c r="D23" s="12">
        <v>9625</v>
      </c>
      <c r="E23" s="12">
        <v>10813</v>
      </c>
      <c r="F23" s="12">
        <v>31667</v>
      </c>
      <c r="G23" s="12">
        <v>6398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1:21" s="11" customFormat="1" x14ac:dyDescent="0.2">
      <c r="A24" s="15" t="s">
        <v>140</v>
      </c>
      <c r="B24" s="12">
        <v>0</v>
      </c>
      <c r="C24" s="12">
        <v>2625</v>
      </c>
      <c r="D24" s="12">
        <v>3500</v>
      </c>
      <c r="E24" s="12">
        <v>0</v>
      </c>
      <c r="F24" s="12">
        <v>0</v>
      </c>
      <c r="G24" s="12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</row>
    <row r="25" spans="1:21" s="26" customFormat="1" ht="13.5" thickBot="1" x14ac:dyDescent="0.25">
      <c r="A25" s="27" t="s">
        <v>252</v>
      </c>
      <c r="B25" s="28">
        <v>660136</v>
      </c>
      <c r="C25" s="28">
        <v>625158</v>
      </c>
      <c r="D25" s="28">
        <v>479970</v>
      </c>
      <c r="E25" s="28">
        <v>455096</v>
      </c>
      <c r="F25" s="28">
        <v>273101</v>
      </c>
      <c r="G25" s="28">
        <v>961175</v>
      </c>
      <c r="H25" s="28">
        <v>4614945</v>
      </c>
      <c r="I25" s="28">
        <v>4678200</v>
      </c>
      <c r="J25" s="28">
        <v>5251047</v>
      </c>
      <c r="K25" s="28">
        <v>4351029</v>
      </c>
      <c r="L25" s="28">
        <v>3339179</v>
      </c>
      <c r="M25" s="28">
        <v>3161409</v>
      </c>
      <c r="N25" s="28">
        <v>3123575</v>
      </c>
      <c r="O25" s="28">
        <v>2642509</v>
      </c>
      <c r="P25" s="28">
        <v>2606891</v>
      </c>
      <c r="Q25" s="28">
        <v>3400077</v>
      </c>
      <c r="R25" s="28">
        <v>3882890</v>
      </c>
      <c r="S25" s="28">
        <v>3276160</v>
      </c>
      <c r="T25" s="44">
        <v>3085033</v>
      </c>
      <c r="U25" s="44">
        <v>3043949</v>
      </c>
    </row>
    <row r="26" spans="1:21" s="19" customFormat="1" ht="13.5" thickTop="1" x14ac:dyDescent="0.2">
      <c r="A26" s="21" t="s">
        <v>112</v>
      </c>
      <c r="B26" s="22">
        <f>SUM(B5:B25)</f>
        <v>1261879</v>
      </c>
      <c r="C26" s="22">
        <f>SUM(C5:C25)</f>
        <v>1601599</v>
      </c>
      <c r="D26" s="22">
        <f>SUM(D5:D25)</f>
        <v>1511998</v>
      </c>
      <c r="E26" s="22">
        <v>2444171</v>
      </c>
      <c r="F26" s="22">
        <v>2925962</v>
      </c>
      <c r="G26" s="22">
        <v>3520479</v>
      </c>
      <c r="H26" s="22">
        <v>4614945</v>
      </c>
      <c r="I26" s="22">
        <v>4678200</v>
      </c>
      <c r="J26" s="22">
        <v>5251047</v>
      </c>
      <c r="K26" s="22">
        <v>4351029</v>
      </c>
      <c r="L26" s="22">
        <v>3339179</v>
      </c>
      <c r="M26" s="22">
        <v>3161409</v>
      </c>
      <c r="N26" s="22">
        <v>3123575</v>
      </c>
      <c r="O26" s="22">
        <v>2625518</v>
      </c>
      <c r="P26" s="22">
        <v>2606891</v>
      </c>
      <c r="Q26" s="22">
        <v>3400077</v>
      </c>
      <c r="R26" s="22">
        <v>3882890</v>
      </c>
      <c r="S26" s="22">
        <v>3276160</v>
      </c>
      <c r="T26" s="45">
        <v>3085033</v>
      </c>
      <c r="U26" s="45">
        <v>3043949</v>
      </c>
    </row>
    <row r="27" spans="1:21" x14ac:dyDescent="0.2">
      <c r="A27" s="4"/>
      <c r="C27" s="1"/>
    </row>
    <row r="28" spans="1:21" x14ac:dyDescent="0.2">
      <c r="A28" s="4"/>
    </row>
    <row r="29" spans="1:21" x14ac:dyDescent="0.2">
      <c r="A29" s="4"/>
      <c r="B29" s="9"/>
      <c r="C29" s="9">
        <v>45202</v>
      </c>
      <c r="F29" s="9">
        <v>45560</v>
      </c>
    </row>
    <row r="30" spans="1:21" x14ac:dyDescent="0.2">
      <c r="A30" s="9">
        <v>44475</v>
      </c>
    </row>
    <row r="31" spans="1:21" x14ac:dyDescent="0.2">
      <c r="A31" s="4"/>
    </row>
  </sheetData>
  <phoneticPr fontId="7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workbookViewId="0">
      <pane ySplit="2" topLeftCell="A12" activePane="bottomLeft" state="frozen"/>
      <selection pane="bottomLeft" activeCell="K39" sqref="K39"/>
    </sheetView>
  </sheetViews>
  <sheetFormatPr defaultRowHeight="12.75" x14ac:dyDescent="0.2"/>
  <cols>
    <col min="1" max="1" width="11" customWidth="1"/>
    <col min="2" max="2" width="13" customWidth="1"/>
    <col min="3" max="3" width="12.7109375" customWidth="1"/>
    <col min="4" max="4" width="13.140625" customWidth="1"/>
    <col min="5" max="6" width="13.42578125" customWidth="1"/>
    <col min="7" max="7" width="12.140625" style="3" bestFit="1" customWidth="1"/>
    <col min="8" max="8" width="9.140625" style="3"/>
    <col min="9" max="9" width="9.7109375" customWidth="1"/>
  </cols>
  <sheetData>
    <row r="1" spans="1:12" s="19" customFormat="1" ht="25.5" customHeight="1" x14ac:dyDescent="0.25">
      <c r="A1" s="18" t="s">
        <v>26</v>
      </c>
      <c r="G1" s="29"/>
      <c r="H1" s="29"/>
    </row>
    <row r="2" spans="1:12" s="24" customFormat="1" ht="63.75" x14ac:dyDescent="0.2">
      <c r="A2" s="24" t="s">
        <v>0</v>
      </c>
      <c r="B2" s="23" t="s">
        <v>27</v>
      </c>
      <c r="C2" s="23" t="s">
        <v>28</v>
      </c>
      <c r="D2" s="23" t="s">
        <v>29</v>
      </c>
      <c r="E2" s="23" t="s">
        <v>207</v>
      </c>
      <c r="F2" s="23" t="s">
        <v>208</v>
      </c>
      <c r="G2" s="30" t="s">
        <v>61</v>
      </c>
      <c r="H2" s="30" t="s">
        <v>62</v>
      </c>
      <c r="I2" s="23" t="s">
        <v>210</v>
      </c>
      <c r="J2" s="23" t="s">
        <v>211</v>
      </c>
      <c r="K2" s="23" t="s">
        <v>212</v>
      </c>
      <c r="L2" s="23" t="s">
        <v>213</v>
      </c>
    </row>
    <row r="3" spans="1:12" s="6" customFormat="1" x14ac:dyDescent="0.2">
      <c r="A3" s="6" t="s">
        <v>30</v>
      </c>
      <c r="B3" s="6">
        <v>1986</v>
      </c>
      <c r="C3" s="7" t="s">
        <v>31</v>
      </c>
      <c r="D3" s="7" t="s">
        <v>31</v>
      </c>
      <c r="E3" s="8">
        <v>0.27100000000000002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31</v>
      </c>
      <c r="L3" s="7" t="s">
        <v>31</v>
      </c>
    </row>
    <row r="4" spans="1:12" s="6" customFormat="1" x14ac:dyDescent="0.2">
      <c r="A4" s="6" t="s">
        <v>32</v>
      </c>
      <c r="B4" s="6">
        <v>1987</v>
      </c>
      <c r="C4" s="7" t="s">
        <v>31</v>
      </c>
      <c r="D4" s="7" t="s">
        <v>31</v>
      </c>
      <c r="E4" s="8">
        <v>0.27500000000000002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</row>
    <row r="5" spans="1:12" s="6" customFormat="1" x14ac:dyDescent="0.2">
      <c r="A5" s="6" t="s">
        <v>33</v>
      </c>
      <c r="B5" s="6">
        <v>1988</v>
      </c>
      <c r="C5" s="6">
        <v>24</v>
      </c>
      <c r="D5" s="6">
        <v>239</v>
      </c>
      <c r="E5" s="8">
        <v>0.1</v>
      </c>
      <c r="F5" s="7" t="s">
        <v>31</v>
      </c>
      <c r="G5" s="7" t="s">
        <v>63</v>
      </c>
      <c r="H5" s="7" t="s">
        <v>64</v>
      </c>
      <c r="I5" s="7" t="s">
        <v>31</v>
      </c>
      <c r="J5" s="7" t="s">
        <v>31</v>
      </c>
      <c r="K5" s="7" t="s">
        <v>31</v>
      </c>
      <c r="L5" s="7" t="s">
        <v>31</v>
      </c>
    </row>
    <row r="6" spans="1:12" s="6" customFormat="1" x14ac:dyDescent="0.2">
      <c r="A6" s="6" t="s">
        <v>34</v>
      </c>
      <c r="B6" s="6">
        <v>1989</v>
      </c>
      <c r="C6" s="6">
        <v>34</v>
      </c>
      <c r="D6" s="6">
        <v>246</v>
      </c>
      <c r="E6" s="8">
        <v>0.13800000000000001</v>
      </c>
      <c r="F6" s="7" t="s">
        <v>31</v>
      </c>
      <c r="G6" s="7" t="s">
        <v>65</v>
      </c>
      <c r="H6" s="7" t="s">
        <v>64</v>
      </c>
      <c r="I6" s="7" t="s">
        <v>31</v>
      </c>
      <c r="J6" s="7" t="s">
        <v>31</v>
      </c>
      <c r="K6" s="7" t="s">
        <v>31</v>
      </c>
      <c r="L6" s="7" t="s">
        <v>31</v>
      </c>
    </row>
    <row r="7" spans="1:12" s="6" customFormat="1" x14ac:dyDescent="0.2">
      <c r="A7" s="6" t="s">
        <v>35</v>
      </c>
      <c r="B7" s="6">
        <v>1990</v>
      </c>
      <c r="C7" s="6">
        <v>11</v>
      </c>
      <c r="D7" s="6">
        <v>208</v>
      </c>
      <c r="E7" s="8">
        <v>5.2999999999999999E-2</v>
      </c>
      <c r="F7" s="7" t="s">
        <v>31</v>
      </c>
      <c r="G7" s="7" t="s">
        <v>66</v>
      </c>
      <c r="H7" s="7" t="s">
        <v>64</v>
      </c>
      <c r="I7" s="7" t="s">
        <v>31</v>
      </c>
      <c r="J7" s="7" t="s">
        <v>31</v>
      </c>
      <c r="K7" s="7" t="s">
        <v>31</v>
      </c>
      <c r="L7" s="7" t="s">
        <v>31</v>
      </c>
    </row>
    <row r="8" spans="1:12" s="6" customFormat="1" x14ac:dyDescent="0.2">
      <c r="A8" s="6" t="s">
        <v>36</v>
      </c>
      <c r="B8" s="6">
        <v>1991</v>
      </c>
      <c r="C8" s="6">
        <v>26</v>
      </c>
      <c r="D8" s="6">
        <v>223</v>
      </c>
      <c r="E8" s="8">
        <v>0.11700000000000001</v>
      </c>
      <c r="F8" s="7" t="s">
        <v>31</v>
      </c>
      <c r="G8" s="7" t="s">
        <v>67</v>
      </c>
      <c r="H8" s="7" t="s">
        <v>64</v>
      </c>
      <c r="I8" s="7" t="s">
        <v>31</v>
      </c>
      <c r="J8" s="7" t="s">
        <v>31</v>
      </c>
      <c r="K8" s="7" t="s">
        <v>31</v>
      </c>
      <c r="L8" s="7" t="s">
        <v>31</v>
      </c>
    </row>
    <row r="9" spans="1:12" s="6" customFormat="1" x14ac:dyDescent="0.2">
      <c r="A9" s="6" t="s">
        <v>37</v>
      </c>
      <c r="B9" s="6">
        <v>1992</v>
      </c>
      <c r="C9" s="6">
        <v>58</v>
      </c>
      <c r="D9" s="6">
        <v>296</v>
      </c>
      <c r="E9" s="8">
        <v>0.19600000000000001</v>
      </c>
      <c r="F9" s="7" t="s">
        <v>31</v>
      </c>
      <c r="G9" s="7" t="s">
        <v>68</v>
      </c>
      <c r="H9" s="7" t="s">
        <v>64</v>
      </c>
      <c r="I9" s="7" t="s">
        <v>31</v>
      </c>
      <c r="J9" s="7" t="s">
        <v>31</v>
      </c>
      <c r="K9" s="7" t="s">
        <v>31</v>
      </c>
      <c r="L9" s="7" t="s">
        <v>31</v>
      </c>
    </row>
    <row r="10" spans="1:12" s="6" customFormat="1" x14ac:dyDescent="0.2">
      <c r="A10" s="6" t="s">
        <v>38</v>
      </c>
      <c r="B10" s="6">
        <v>1993</v>
      </c>
      <c r="C10" s="6">
        <v>49</v>
      </c>
      <c r="D10" s="6">
        <v>280</v>
      </c>
      <c r="E10" s="8">
        <v>0.17499999999999999</v>
      </c>
      <c r="F10" s="7" t="s">
        <v>31</v>
      </c>
      <c r="G10" s="7" t="s">
        <v>69</v>
      </c>
      <c r="H10" s="7" t="s">
        <v>64</v>
      </c>
      <c r="I10" s="7" t="s">
        <v>31</v>
      </c>
      <c r="J10" s="7" t="s">
        <v>31</v>
      </c>
      <c r="K10" s="7" t="s">
        <v>31</v>
      </c>
      <c r="L10" s="7" t="s">
        <v>31</v>
      </c>
    </row>
    <row r="11" spans="1:12" s="6" customFormat="1" x14ac:dyDescent="0.2">
      <c r="A11" s="6" t="s">
        <v>39</v>
      </c>
      <c r="B11" s="6">
        <v>1994</v>
      </c>
      <c r="C11" s="6">
        <v>105</v>
      </c>
      <c r="D11" s="6">
        <v>435</v>
      </c>
      <c r="E11" s="8">
        <v>0.24099999999999999</v>
      </c>
      <c r="F11" s="7" t="s">
        <v>31</v>
      </c>
      <c r="G11" s="7" t="s">
        <v>70</v>
      </c>
      <c r="H11" s="7" t="s">
        <v>64</v>
      </c>
      <c r="I11" s="7" t="s">
        <v>31</v>
      </c>
      <c r="J11" s="7" t="s">
        <v>31</v>
      </c>
      <c r="K11" s="7" t="s">
        <v>31</v>
      </c>
      <c r="L11" s="7" t="s">
        <v>31</v>
      </c>
    </row>
    <row r="12" spans="1:12" s="11" customFormat="1" x14ac:dyDescent="0.2">
      <c r="A12" s="11" t="s">
        <v>40</v>
      </c>
      <c r="B12" s="11">
        <v>1995</v>
      </c>
      <c r="C12" s="11">
        <v>92</v>
      </c>
      <c r="D12" s="11">
        <v>445</v>
      </c>
      <c r="E12" s="34">
        <v>0.20699999999999999</v>
      </c>
      <c r="F12" s="35" t="s">
        <v>31</v>
      </c>
      <c r="G12" s="35" t="s">
        <v>71</v>
      </c>
      <c r="H12" s="35" t="s">
        <v>64</v>
      </c>
      <c r="I12" s="35" t="s">
        <v>31</v>
      </c>
      <c r="J12" s="35" t="s">
        <v>31</v>
      </c>
      <c r="K12" s="35" t="s">
        <v>31</v>
      </c>
      <c r="L12" s="35" t="s">
        <v>31</v>
      </c>
    </row>
    <row r="13" spans="1:12" s="11" customFormat="1" x14ac:dyDescent="0.2">
      <c r="A13" s="11" t="s">
        <v>41</v>
      </c>
      <c r="B13" s="11">
        <v>1996</v>
      </c>
      <c r="C13" s="11">
        <v>84</v>
      </c>
      <c r="D13" s="11">
        <v>466</v>
      </c>
      <c r="E13" s="34">
        <v>0.18</v>
      </c>
      <c r="F13" s="35" t="s">
        <v>31</v>
      </c>
      <c r="G13" s="35" t="s">
        <v>72</v>
      </c>
      <c r="H13" s="35" t="s">
        <v>64</v>
      </c>
      <c r="I13" s="35" t="s">
        <v>31</v>
      </c>
      <c r="J13" s="35" t="s">
        <v>31</v>
      </c>
      <c r="K13" s="35" t="s">
        <v>31</v>
      </c>
      <c r="L13" s="35" t="s">
        <v>31</v>
      </c>
    </row>
    <row r="14" spans="1:12" s="11" customFormat="1" x14ac:dyDescent="0.2">
      <c r="A14" s="11" t="s">
        <v>42</v>
      </c>
      <c r="B14" s="11">
        <v>1997</v>
      </c>
      <c r="C14" s="11">
        <v>37</v>
      </c>
      <c r="D14" s="11">
        <v>367</v>
      </c>
      <c r="E14" s="34">
        <v>0.10100000000000001</v>
      </c>
      <c r="F14" s="35" t="s">
        <v>31</v>
      </c>
      <c r="G14" s="35" t="s">
        <v>73</v>
      </c>
      <c r="H14" s="35" t="s">
        <v>64</v>
      </c>
      <c r="I14" s="35" t="s">
        <v>31</v>
      </c>
      <c r="J14" s="35" t="s">
        <v>31</v>
      </c>
      <c r="K14" s="35" t="s">
        <v>31</v>
      </c>
      <c r="L14" s="35" t="s">
        <v>31</v>
      </c>
    </row>
    <row r="15" spans="1:12" s="11" customFormat="1" x14ac:dyDescent="0.2">
      <c r="A15" s="11" t="s">
        <v>43</v>
      </c>
      <c r="B15" s="11">
        <v>1998</v>
      </c>
      <c r="C15" s="11">
        <v>58</v>
      </c>
      <c r="D15" s="11">
        <v>364</v>
      </c>
      <c r="E15" s="34">
        <v>0.156</v>
      </c>
      <c r="F15" s="35" t="s">
        <v>31</v>
      </c>
      <c r="G15" s="35" t="s">
        <v>74</v>
      </c>
      <c r="H15" s="35" t="s">
        <v>64</v>
      </c>
      <c r="I15" s="35" t="s">
        <v>31</v>
      </c>
      <c r="J15" s="35" t="s">
        <v>31</v>
      </c>
      <c r="K15" s="35" t="s">
        <v>31</v>
      </c>
      <c r="L15" s="35" t="s">
        <v>31</v>
      </c>
    </row>
    <row r="16" spans="1:12" s="11" customFormat="1" x14ac:dyDescent="0.2">
      <c r="A16" s="11" t="s">
        <v>44</v>
      </c>
      <c r="B16" s="11">
        <v>1999</v>
      </c>
      <c r="C16" s="11">
        <v>28</v>
      </c>
      <c r="D16" s="11">
        <v>258</v>
      </c>
      <c r="E16" s="34">
        <v>0.108</v>
      </c>
      <c r="F16" s="35" t="s">
        <v>31</v>
      </c>
      <c r="G16" s="35" t="s">
        <v>75</v>
      </c>
      <c r="H16" s="35" t="s">
        <v>64</v>
      </c>
      <c r="I16" s="35" t="s">
        <v>31</v>
      </c>
      <c r="J16" s="35" t="s">
        <v>31</v>
      </c>
      <c r="K16" s="35" t="s">
        <v>31</v>
      </c>
      <c r="L16" s="35" t="s">
        <v>31</v>
      </c>
    </row>
    <row r="17" spans="1:12" s="31" customFormat="1" x14ac:dyDescent="0.2">
      <c r="A17" s="36" t="s">
        <v>51</v>
      </c>
      <c r="B17" s="31">
        <v>2000</v>
      </c>
      <c r="C17" s="31">
        <v>16</v>
      </c>
      <c r="D17" s="37">
        <v>258</v>
      </c>
      <c r="E17" s="32">
        <v>6.2E-2</v>
      </c>
      <c r="F17" s="33" t="s">
        <v>31</v>
      </c>
      <c r="G17" s="33" t="s">
        <v>76</v>
      </c>
      <c r="H17" s="33" t="s">
        <v>64</v>
      </c>
      <c r="I17" s="33" t="s">
        <v>31</v>
      </c>
      <c r="J17" s="33" t="s">
        <v>31</v>
      </c>
      <c r="K17" s="33" t="s">
        <v>31</v>
      </c>
      <c r="L17" s="33" t="s">
        <v>31</v>
      </c>
    </row>
    <row r="18" spans="1:12" s="31" customFormat="1" x14ac:dyDescent="0.2">
      <c r="A18" s="31" t="s">
        <v>52</v>
      </c>
      <c r="B18" s="31">
        <v>2001</v>
      </c>
      <c r="C18" s="31">
        <v>27</v>
      </c>
      <c r="D18" s="37">
        <v>291</v>
      </c>
      <c r="E18" s="32">
        <v>9.1999999999999998E-2</v>
      </c>
      <c r="F18" s="33" t="s">
        <v>31</v>
      </c>
      <c r="G18" s="33" t="s">
        <v>78</v>
      </c>
      <c r="H18" s="33" t="s">
        <v>64</v>
      </c>
      <c r="I18" s="33" t="s">
        <v>31</v>
      </c>
      <c r="J18" s="33" t="s">
        <v>31</v>
      </c>
      <c r="K18" s="33" t="s">
        <v>31</v>
      </c>
      <c r="L18" s="33" t="s">
        <v>31</v>
      </c>
    </row>
    <row r="19" spans="1:12" s="31" customFormat="1" x14ac:dyDescent="0.2">
      <c r="A19" s="31" t="s">
        <v>54</v>
      </c>
      <c r="B19" s="31">
        <v>2002</v>
      </c>
      <c r="C19" s="31">
        <v>22</v>
      </c>
      <c r="D19" s="37">
        <v>252</v>
      </c>
      <c r="E19" s="32">
        <v>8.6999999999999994E-2</v>
      </c>
      <c r="F19" s="33" t="s">
        <v>31</v>
      </c>
      <c r="G19" s="33" t="s">
        <v>79</v>
      </c>
      <c r="H19" s="33" t="s">
        <v>64</v>
      </c>
      <c r="I19" s="32">
        <v>8.5000000000000006E-2</v>
      </c>
      <c r="J19" s="32">
        <v>5.1999999999999998E-2</v>
      </c>
      <c r="K19" s="33" t="s">
        <v>31</v>
      </c>
      <c r="L19" s="33" t="s">
        <v>31</v>
      </c>
    </row>
    <row r="20" spans="1:12" s="31" customFormat="1" x14ac:dyDescent="0.2">
      <c r="A20" s="31" t="s">
        <v>77</v>
      </c>
      <c r="B20" s="31">
        <v>2003</v>
      </c>
      <c r="C20" s="31">
        <v>35</v>
      </c>
      <c r="D20" s="37">
        <v>288</v>
      </c>
      <c r="E20" s="32">
        <v>0.121</v>
      </c>
      <c r="F20" s="33" t="s">
        <v>31</v>
      </c>
      <c r="G20" s="33" t="s">
        <v>80</v>
      </c>
      <c r="H20" s="38" t="s">
        <v>81</v>
      </c>
      <c r="I20" s="32">
        <v>7.5999999999999998E-2</v>
      </c>
      <c r="J20" s="32">
        <v>4.4999999999999998E-2</v>
      </c>
      <c r="K20" s="33" t="s">
        <v>31</v>
      </c>
      <c r="L20" s="33" t="s">
        <v>31</v>
      </c>
    </row>
    <row r="21" spans="1:12" s="31" customFormat="1" x14ac:dyDescent="0.2">
      <c r="A21" s="31" t="s">
        <v>82</v>
      </c>
      <c r="B21" s="31">
        <v>2004</v>
      </c>
      <c r="C21" s="31">
        <v>28</v>
      </c>
      <c r="D21" s="37">
        <v>497</v>
      </c>
      <c r="E21" s="32">
        <v>5.6000000000000001E-2</v>
      </c>
      <c r="F21" s="33" t="s">
        <v>31</v>
      </c>
      <c r="G21" s="33" t="s">
        <v>83</v>
      </c>
      <c r="H21" s="33" t="s">
        <v>84</v>
      </c>
      <c r="I21" s="32">
        <v>8.1000000000000003E-2</v>
      </c>
      <c r="J21" s="32">
        <v>5.0999999999999997E-2</v>
      </c>
      <c r="K21" s="33" t="s">
        <v>31</v>
      </c>
      <c r="L21" s="33" t="s">
        <v>31</v>
      </c>
    </row>
    <row r="22" spans="1:12" s="31" customFormat="1" x14ac:dyDescent="0.2">
      <c r="A22" s="31" t="s">
        <v>87</v>
      </c>
      <c r="B22" s="31">
        <v>2005</v>
      </c>
      <c r="C22" s="31">
        <v>14</v>
      </c>
      <c r="D22" s="37">
        <v>288</v>
      </c>
      <c r="E22" s="32">
        <v>4.8000000000000001E-2</v>
      </c>
      <c r="F22" s="33" t="s">
        <v>31</v>
      </c>
      <c r="G22" s="33" t="s">
        <v>124</v>
      </c>
      <c r="H22" s="33" t="s">
        <v>125</v>
      </c>
      <c r="I22" s="32">
        <v>7.9000000000000001E-2</v>
      </c>
      <c r="J22" s="32">
        <v>4.5999999999999999E-2</v>
      </c>
      <c r="K22" s="33" t="s">
        <v>31</v>
      </c>
      <c r="L22" s="33" t="s">
        <v>31</v>
      </c>
    </row>
    <row r="23" spans="1:12" s="31" customFormat="1" x14ac:dyDescent="0.2">
      <c r="A23" s="31" t="s">
        <v>127</v>
      </c>
      <c r="B23" s="31">
        <v>2006</v>
      </c>
      <c r="C23" s="31">
        <v>42</v>
      </c>
      <c r="D23" s="37">
        <v>415</v>
      </c>
      <c r="E23" s="32">
        <v>0.10009999999999999</v>
      </c>
      <c r="F23" s="33" t="s">
        <v>31</v>
      </c>
      <c r="G23" s="33" t="s">
        <v>128</v>
      </c>
      <c r="H23" s="33" t="s">
        <v>129</v>
      </c>
      <c r="I23" s="39">
        <v>0.111</v>
      </c>
      <c r="J23" s="32">
        <v>5.1999999999999998E-2</v>
      </c>
      <c r="K23" s="33" t="s">
        <v>31</v>
      </c>
      <c r="L23" s="33" t="s">
        <v>31</v>
      </c>
    </row>
    <row r="24" spans="1:12" s="31" customFormat="1" x14ac:dyDescent="0.2">
      <c r="A24" s="31" t="s">
        <v>135</v>
      </c>
      <c r="B24" s="31">
        <v>2007</v>
      </c>
      <c r="C24" s="31">
        <v>33</v>
      </c>
      <c r="D24" s="37">
        <v>344</v>
      </c>
      <c r="E24" s="32">
        <v>9.5000000000000001E-2</v>
      </c>
      <c r="F24" s="33" t="s">
        <v>31</v>
      </c>
      <c r="G24" s="33" t="s">
        <v>138</v>
      </c>
      <c r="H24" s="33" t="s">
        <v>136</v>
      </c>
      <c r="I24" s="32">
        <v>9.9000000000000005E-2</v>
      </c>
      <c r="J24" s="32">
        <v>6.7000000000000004E-2</v>
      </c>
      <c r="K24" s="33" t="s">
        <v>31</v>
      </c>
      <c r="L24" s="33" t="s">
        <v>31</v>
      </c>
    </row>
    <row r="25" spans="1:12" s="31" customFormat="1" x14ac:dyDescent="0.2">
      <c r="A25" s="31" t="s">
        <v>141</v>
      </c>
      <c r="B25" s="31">
        <v>2008</v>
      </c>
      <c r="C25" s="31">
        <v>41</v>
      </c>
      <c r="D25" s="31">
        <v>365</v>
      </c>
      <c r="E25" s="32">
        <v>0.112</v>
      </c>
      <c r="F25" s="33" t="s">
        <v>31</v>
      </c>
      <c r="G25" s="33" t="s">
        <v>143</v>
      </c>
      <c r="H25" s="33" t="s">
        <v>142</v>
      </c>
      <c r="I25" s="32">
        <v>0.10100000000000001</v>
      </c>
      <c r="J25" s="32">
        <v>7.0000000000000007E-2</v>
      </c>
      <c r="K25" s="33" t="s">
        <v>31</v>
      </c>
      <c r="L25" s="33" t="s">
        <v>31</v>
      </c>
    </row>
    <row r="26" spans="1:12" s="31" customFormat="1" x14ac:dyDescent="0.2">
      <c r="A26" s="31" t="s">
        <v>146</v>
      </c>
      <c r="B26" s="31">
        <v>2009</v>
      </c>
      <c r="C26" s="31">
        <v>33</v>
      </c>
      <c r="D26" s="31">
        <v>371</v>
      </c>
      <c r="E26" s="32">
        <v>8.7999999999999995E-2</v>
      </c>
      <c r="F26" s="40">
        <v>0.127</v>
      </c>
      <c r="G26" s="33" t="s">
        <v>148</v>
      </c>
      <c r="H26" s="41" t="s">
        <v>149</v>
      </c>
      <c r="I26" s="32">
        <v>0.11899999999999999</v>
      </c>
      <c r="J26" s="32">
        <v>8.7999999999999995E-2</v>
      </c>
      <c r="K26" s="40">
        <v>0.183</v>
      </c>
      <c r="L26" s="40">
        <v>0.13400000000000001</v>
      </c>
    </row>
    <row r="27" spans="1:12" s="37" customFormat="1" x14ac:dyDescent="0.2">
      <c r="A27" s="37" t="s">
        <v>209</v>
      </c>
      <c r="B27" s="37">
        <v>2010</v>
      </c>
      <c r="C27" s="37">
        <v>46</v>
      </c>
      <c r="D27" s="37">
        <v>401</v>
      </c>
      <c r="E27" s="39">
        <v>0.114</v>
      </c>
      <c r="F27" s="40">
        <v>0.17199999999999999</v>
      </c>
      <c r="G27" s="42" t="s">
        <v>222</v>
      </c>
      <c r="H27" s="42" t="s">
        <v>222</v>
      </c>
      <c r="I27" s="39">
        <v>0.13400000000000001</v>
      </c>
      <c r="J27" s="39">
        <v>9.0999999999999998E-2</v>
      </c>
      <c r="K27" s="40">
        <v>0.20899999999999999</v>
      </c>
      <c r="L27" s="40">
        <v>0.14699999999999999</v>
      </c>
    </row>
    <row r="28" spans="1:12" s="37" customFormat="1" x14ac:dyDescent="0.2">
      <c r="A28" s="37" t="s">
        <v>217</v>
      </c>
      <c r="B28" s="37">
        <v>2011</v>
      </c>
      <c r="C28" s="37">
        <v>78</v>
      </c>
      <c r="D28" s="37">
        <v>401</v>
      </c>
      <c r="E28" s="39">
        <v>0.19400000000000001</v>
      </c>
      <c r="F28" s="40" t="s">
        <v>31</v>
      </c>
      <c r="G28" s="42" t="s">
        <v>222</v>
      </c>
      <c r="H28" s="42" t="s">
        <v>222</v>
      </c>
      <c r="I28" s="39">
        <v>0.15</v>
      </c>
      <c r="J28" s="39">
        <v>0.1</v>
      </c>
      <c r="K28" s="40" t="s">
        <v>31</v>
      </c>
      <c r="L28" s="40" t="s">
        <v>31</v>
      </c>
    </row>
    <row r="29" spans="1:12" s="37" customFormat="1" x14ac:dyDescent="0.2">
      <c r="A29" s="37" t="s">
        <v>223</v>
      </c>
      <c r="B29" s="37">
        <v>2011</v>
      </c>
      <c r="C29" s="37">
        <v>93</v>
      </c>
      <c r="D29" s="37">
        <v>401</v>
      </c>
      <c r="E29" s="40" t="s">
        <v>31</v>
      </c>
      <c r="F29" s="40">
        <v>0.23100000000000001</v>
      </c>
      <c r="G29" s="42" t="s">
        <v>222</v>
      </c>
      <c r="H29" s="42" t="s">
        <v>222</v>
      </c>
      <c r="I29" s="40" t="s">
        <v>31</v>
      </c>
      <c r="J29" s="40" t="s">
        <v>31</v>
      </c>
      <c r="K29" s="40">
        <v>0.20599999999999999</v>
      </c>
      <c r="L29" s="40">
        <v>0.13700000000000001</v>
      </c>
    </row>
    <row r="30" spans="1:12" s="26" customFormat="1" x14ac:dyDescent="0.2">
      <c r="A30" s="37" t="s">
        <v>227</v>
      </c>
      <c r="B30" s="37">
        <v>2012</v>
      </c>
      <c r="C30" s="37">
        <v>87</v>
      </c>
      <c r="D30" s="37">
        <v>520</v>
      </c>
      <c r="E30" s="40" t="s">
        <v>31</v>
      </c>
      <c r="F30" s="40">
        <v>0.16700000000000001</v>
      </c>
      <c r="G30" s="42" t="s">
        <v>222</v>
      </c>
      <c r="H30" s="42" t="s">
        <v>222</v>
      </c>
      <c r="I30" s="40" t="s">
        <v>31</v>
      </c>
      <c r="J30" s="40" t="s">
        <v>31</v>
      </c>
      <c r="K30" s="40">
        <v>0.191</v>
      </c>
      <c r="L30" s="40">
        <v>0.11799999999999999</v>
      </c>
    </row>
    <row r="31" spans="1:12" s="37" customFormat="1" x14ac:dyDescent="0.2">
      <c r="A31" s="37" t="s">
        <v>231</v>
      </c>
      <c r="B31" s="37">
        <v>2013</v>
      </c>
      <c r="C31" s="37">
        <v>95</v>
      </c>
      <c r="D31" s="37">
        <v>604</v>
      </c>
      <c r="E31" s="40" t="s">
        <v>31</v>
      </c>
      <c r="F31" s="40">
        <v>0.157</v>
      </c>
      <c r="G31" s="42" t="s">
        <v>222</v>
      </c>
      <c r="H31" s="42" t="s">
        <v>222</v>
      </c>
      <c r="I31" s="40" t="s">
        <v>31</v>
      </c>
      <c r="J31" s="40" t="s">
        <v>31</v>
      </c>
      <c r="K31" s="40">
        <v>0.185</v>
      </c>
      <c r="L31" s="40">
        <v>0.113</v>
      </c>
    </row>
    <row r="32" spans="1:12" s="37" customFormat="1" x14ac:dyDescent="0.2">
      <c r="A32" s="37" t="s">
        <v>237</v>
      </c>
      <c r="B32" s="37">
        <v>2014</v>
      </c>
      <c r="C32" s="37">
        <v>56</v>
      </c>
      <c r="D32" s="37">
        <v>479</v>
      </c>
      <c r="E32" s="40" t="s">
        <v>31</v>
      </c>
      <c r="F32" s="40">
        <v>0.11600000000000001</v>
      </c>
      <c r="G32" s="42" t="s">
        <v>222</v>
      </c>
      <c r="H32" s="42" t="s">
        <v>222</v>
      </c>
      <c r="I32" s="40" t="s">
        <v>31</v>
      </c>
      <c r="J32" s="40" t="s">
        <v>31</v>
      </c>
      <c r="K32" s="40">
        <v>0.183</v>
      </c>
      <c r="L32" s="40">
        <v>0.115</v>
      </c>
    </row>
    <row r="33" spans="1:12" s="37" customFormat="1" x14ac:dyDescent="0.2">
      <c r="A33" s="37" t="s">
        <v>238</v>
      </c>
      <c r="B33" s="37">
        <v>2015</v>
      </c>
      <c r="C33" s="37">
        <v>67</v>
      </c>
      <c r="D33" s="37">
        <v>482</v>
      </c>
      <c r="E33" s="40" t="s">
        <v>31</v>
      </c>
      <c r="F33" s="40">
        <v>0.13900000000000001</v>
      </c>
      <c r="G33" s="42" t="s">
        <v>222</v>
      </c>
      <c r="H33" s="42" t="s">
        <v>222</v>
      </c>
      <c r="I33" s="40" t="s">
        <v>31</v>
      </c>
      <c r="J33" s="40" t="s">
        <v>31</v>
      </c>
      <c r="K33" s="40">
        <v>0.16700000000000001</v>
      </c>
      <c r="L33" s="40">
        <v>0.108</v>
      </c>
    </row>
    <row r="34" spans="1:12" s="37" customFormat="1" x14ac:dyDescent="0.2">
      <c r="A34" s="37" t="s">
        <v>247</v>
      </c>
      <c r="B34" s="37">
        <v>2016</v>
      </c>
      <c r="C34" s="37">
        <v>55</v>
      </c>
      <c r="D34" s="37">
        <v>425</v>
      </c>
      <c r="E34" s="40" t="s">
        <v>31</v>
      </c>
      <c r="F34" s="40">
        <v>0.129</v>
      </c>
      <c r="G34" s="42" t="s">
        <v>222</v>
      </c>
      <c r="H34" s="42" t="s">
        <v>222</v>
      </c>
      <c r="I34" s="40" t="s">
        <v>31</v>
      </c>
      <c r="J34" s="40" t="s">
        <v>31</v>
      </c>
      <c r="K34" s="40">
        <v>0.159</v>
      </c>
      <c r="L34" s="40">
        <v>0.10100000000000001</v>
      </c>
    </row>
    <row r="35" spans="1:12" s="37" customFormat="1" x14ac:dyDescent="0.2">
      <c r="A35" s="37" t="s">
        <v>248</v>
      </c>
      <c r="B35" s="37">
        <v>2017</v>
      </c>
      <c r="C35" s="37">
        <v>66</v>
      </c>
      <c r="D35" s="37">
        <v>410</v>
      </c>
      <c r="E35" s="40" t="s">
        <v>31</v>
      </c>
      <c r="F35" s="39">
        <v>0.158</v>
      </c>
      <c r="G35" s="42" t="s">
        <v>222</v>
      </c>
      <c r="H35" s="42" t="s">
        <v>222</v>
      </c>
      <c r="I35" s="40" t="s">
        <v>31</v>
      </c>
      <c r="J35" s="40" t="s">
        <v>31</v>
      </c>
      <c r="K35" s="40">
        <v>0.152</v>
      </c>
      <c r="L35" s="40">
        <v>9.7000000000000003E-2</v>
      </c>
    </row>
    <row r="36" spans="1:12" s="37" customFormat="1" x14ac:dyDescent="0.2">
      <c r="A36" s="37" t="s">
        <v>249</v>
      </c>
      <c r="B36" s="37">
        <v>2018</v>
      </c>
      <c r="C36" s="37">
        <v>40</v>
      </c>
      <c r="D36" s="37">
        <v>381</v>
      </c>
      <c r="E36" s="40" t="s">
        <v>31</v>
      </c>
      <c r="F36" s="39">
        <v>0.104</v>
      </c>
      <c r="G36" s="42" t="s">
        <v>222</v>
      </c>
      <c r="H36" s="42" t="s">
        <v>222</v>
      </c>
      <c r="I36" s="40" t="s">
        <v>31</v>
      </c>
      <c r="J36" s="40" t="s">
        <v>31</v>
      </c>
      <c r="K36" s="40">
        <v>0.115</v>
      </c>
      <c r="L36" s="40">
        <v>7.2999999999999995E-2</v>
      </c>
    </row>
    <row r="37" spans="1:12" s="37" customFormat="1" x14ac:dyDescent="0.2">
      <c r="A37" s="37" t="s">
        <v>249</v>
      </c>
      <c r="B37" s="37">
        <v>2019</v>
      </c>
      <c r="C37" s="37">
        <v>40</v>
      </c>
      <c r="D37" s="37">
        <v>381</v>
      </c>
      <c r="E37" s="40" t="s">
        <v>31</v>
      </c>
      <c r="F37" s="39">
        <v>2.8000000000000001E-2</v>
      </c>
      <c r="G37" s="42" t="s">
        <v>222</v>
      </c>
      <c r="H37" s="42" t="s">
        <v>222</v>
      </c>
      <c r="I37" s="42" t="s">
        <v>31</v>
      </c>
      <c r="J37" s="42" t="s">
        <v>31</v>
      </c>
      <c r="K37" s="40">
        <v>3.6999999999999998E-2</v>
      </c>
      <c r="L37" s="40">
        <v>2.3E-2</v>
      </c>
    </row>
    <row r="38" spans="1:12" s="37" customFormat="1" x14ac:dyDescent="0.2">
      <c r="A38" s="37" t="s">
        <v>255</v>
      </c>
      <c r="B38" s="37">
        <v>2020</v>
      </c>
      <c r="C38" s="37">
        <v>0</v>
      </c>
      <c r="D38" s="37">
        <v>0</v>
      </c>
      <c r="E38" s="40" t="s">
        <v>31</v>
      </c>
      <c r="F38" s="39">
        <v>0</v>
      </c>
      <c r="G38" s="42" t="s">
        <v>222</v>
      </c>
      <c r="H38" s="42" t="s">
        <v>222</v>
      </c>
      <c r="I38" s="42" t="s">
        <v>31</v>
      </c>
      <c r="J38" s="42" t="s">
        <v>31</v>
      </c>
      <c r="K38" s="39">
        <v>0</v>
      </c>
      <c r="L38" s="39">
        <v>0</v>
      </c>
    </row>
    <row r="39" spans="1:12" s="21" customFormat="1" x14ac:dyDescent="0.2">
      <c r="A39" s="21" t="s">
        <v>259</v>
      </c>
      <c r="B39" s="21">
        <v>2021</v>
      </c>
      <c r="C39" s="21">
        <v>0</v>
      </c>
      <c r="D39" s="21">
        <v>0</v>
      </c>
      <c r="E39" s="80" t="s">
        <v>31</v>
      </c>
      <c r="F39" s="81">
        <v>0</v>
      </c>
      <c r="G39" s="82" t="s">
        <v>222</v>
      </c>
      <c r="H39" s="82" t="s">
        <v>222</v>
      </c>
      <c r="I39" s="82" t="s">
        <v>31</v>
      </c>
      <c r="J39" s="82" t="s">
        <v>31</v>
      </c>
      <c r="K39" s="70"/>
      <c r="L39" s="70"/>
    </row>
    <row r="40" spans="1:12" x14ac:dyDescent="0.2">
      <c r="E40" s="10"/>
      <c r="F40" s="10"/>
    </row>
    <row r="41" spans="1:12" x14ac:dyDescent="0.2">
      <c r="A41" s="9">
        <v>45560</v>
      </c>
    </row>
  </sheetData>
  <phoneticPr fontId="0" type="noConversion"/>
  <printOptions gridLines="1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3"/>
  <sheetViews>
    <sheetView tabSelected="1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Y28" sqref="Y28:Y29"/>
    </sheetView>
  </sheetViews>
  <sheetFormatPr defaultRowHeight="12.75" x14ac:dyDescent="0.2"/>
  <cols>
    <col min="1" max="1" width="9.140625" style="11"/>
    <col min="2" max="2" width="37.42578125" style="11" customWidth="1"/>
    <col min="3" max="10" width="9.140625" style="11"/>
    <col min="11" max="11" width="12.28515625" style="34" bestFit="1" customWidth="1"/>
    <col min="12" max="12" width="11.7109375" style="11" bestFit="1" customWidth="1"/>
    <col min="13" max="13" width="12.28515625" style="11" bestFit="1" customWidth="1"/>
    <col min="14" max="14" width="11.140625" style="11" bestFit="1" customWidth="1"/>
    <col min="15" max="17" width="12.28515625" style="11" bestFit="1" customWidth="1"/>
    <col min="18" max="18" width="11.7109375" style="11" bestFit="1" customWidth="1"/>
    <col min="19" max="20" width="11.7109375" style="57" bestFit="1" customWidth="1"/>
    <col min="21" max="24" width="11.7109375" style="11" bestFit="1" customWidth="1"/>
    <col min="25" max="25" width="11.7109375" style="57" bestFit="1" customWidth="1"/>
    <col min="26" max="16384" width="9.140625" style="11"/>
  </cols>
  <sheetData>
    <row r="1" spans="1:25" s="19" customFormat="1" x14ac:dyDescent="0.2">
      <c r="A1" s="51" t="s">
        <v>150</v>
      </c>
      <c r="B1" s="51" t="s">
        <v>151</v>
      </c>
      <c r="C1" s="51" t="s">
        <v>152</v>
      </c>
      <c r="D1" s="51" t="s">
        <v>153</v>
      </c>
      <c r="E1" s="51" t="s">
        <v>154</v>
      </c>
      <c r="F1" s="51" t="s">
        <v>155</v>
      </c>
      <c r="G1" s="51" t="s">
        <v>156</v>
      </c>
      <c r="H1" s="51" t="s">
        <v>157</v>
      </c>
      <c r="I1" s="51" t="s">
        <v>158</v>
      </c>
      <c r="J1" s="51" t="s">
        <v>205</v>
      </c>
      <c r="K1" s="52" t="s">
        <v>215</v>
      </c>
      <c r="L1" s="51" t="s">
        <v>216</v>
      </c>
      <c r="M1" s="52" t="s">
        <v>221</v>
      </c>
      <c r="N1" s="51" t="s">
        <v>220</v>
      </c>
      <c r="O1" s="52" t="s">
        <v>225</v>
      </c>
      <c r="P1" s="21" t="s">
        <v>229</v>
      </c>
      <c r="Q1" s="21" t="s">
        <v>232</v>
      </c>
      <c r="R1" s="21" t="s">
        <v>236</v>
      </c>
      <c r="S1" s="53" t="s">
        <v>241</v>
      </c>
      <c r="T1" s="53" t="s">
        <v>244</v>
      </c>
      <c r="U1" s="53" t="s">
        <v>245</v>
      </c>
      <c r="V1" s="53" t="s">
        <v>251</v>
      </c>
      <c r="W1" s="21" t="s">
        <v>254</v>
      </c>
      <c r="X1" s="21" t="s">
        <v>257</v>
      </c>
      <c r="Y1" s="53" t="s">
        <v>260</v>
      </c>
    </row>
    <row r="2" spans="1:25" x14ac:dyDescent="0.2">
      <c r="A2" s="54" t="s">
        <v>159</v>
      </c>
      <c r="B2" s="54" t="s">
        <v>160</v>
      </c>
      <c r="C2" s="55">
        <v>9.6999999999999993</v>
      </c>
      <c r="D2" s="55">
        <v>7</v>
      </c>
      <c r="E2" s="55">
        <v>9.1</v>
      </c>
      <c r="F2" s="56">
        <v>8.8000000000000007</v>
      </c>
      <c r="G2" s="56">
        <v>9.1</v>
      </c>
      <c r="H2" s="56">
        <v>12</v>
      </c>
      <c r="I2" s="57">
        <v>10.7</v>
      </c>
      <c r="J2" s="57">
        <v>11.8</v>
      </c>
      <c r="K2" s="57">
        <v>16.8</v>
      </c>
      <c r="L2" s="57">
        <v>13.6</v>
      </c>
      <c r="M2" s="57">
        <v>21</v>
      </c>
      <c r="N2" s="57">
        <v>18.8</v>
      </c>
      <c r="O2" s="57">
        <v>23.4</v>
      </c>
      <c r="P2" s="57">
        <v>18</v>
      </c>
      <c r="Q2" s="57">
        <v>19.600000000000001</v>
      </c>
      <c r="R2" s="57">
        <v>21.1</v>
      </c>
      <c r="S2" s="57">
        <v>15.6</v>
      </c>
      <c r="T2" s="57">
        <v>13.8</v>
      </c>
      <c r="U2" s="57">
        <v>14</v>
      </c>
      <c r="V2" s="58">
        <v>13</v>
      </c>
      <c r="W2" s="11">
        <v>2.8</v>
      </c>
      <c r="X2" s="57">
        <v>0</v>
      </c>
      <c r="Y2" s="57">
        <v>0</v>
      </c>
    </row>
    <row r="3" spans="1:25" s="17" customFormat="1" x14ac:dyDescent="0.2">
      <c r="A3" s="59" t="s">
        <v>161</v>
      </c>
      <c r="B3" s="59" t="s">
        <v>88</v>
      </c>
      <c r="C3" s="60">
        <v>8.6999999999999993</v>
      </c>
      <c r="D3" s="60">
        <v>12.1</v>
      </c>
      <c r="E3" s="60">
        <v>5.6</v>
      </c>
      <c r="F3" s="60">
        <v>4.8</v>
      </c>
      <c r="G3" s="60">
        <v>10</v>
      </c>
      <c r="H3" s="60">
        <v>9.5</v>
      </c>
      <c r="I3" s="60">
        <v>11.2</v>
      </c>
      <c r="J3" s="60">
        <v>8.8000000000000007</v>
      </c>
      <c r="K3" s="60">
        <v>12.4</v>
      </c>
      <c r="L3" s="61">
        <v>11.7</v>
      </c>
      <c r="M3" s="61">
        <v>17.2</v>
      </c>
      <c r="N3" s="60">
        <v>19.399999999999999</v>
      </c>
      <c r="O3" s="60">
        <v>23.1</v>
      </c>
      <c r="P3" s="60">
        <v>16.7</v>
      </c>
      <c r="Q3" s="61">
        <v>15.7</v>
      </c>
      <c r="R3" s="61">
        <v>11.6</v>
      </c>
      <c r="S3" s="61">
        <v>13.9</v>
      </c>
      <c r="T3" s="61">
        <v>12.9</v>
      </c>
      <c r="U3" s="61">
        <v>15.8</v>
      </c>
      <c r="V3" s="24">
        <v>10.4</v>
      </c>
      <c r="W3" s="24">
        <v>2.8</v>
      </c>
      <c r="X3" s="75">
        <v>0</v>
      </c>
      <c r="Y3" s="75">
        <v>0</v>
      </c>
    </row>
    <row r="4" spans="1:25" x14ac:dyDescent="0.2">
      <c r="A4" s="54" t="s">
        <v>162</v>
      </c>
      <c r="B4" s="54" t="s">
        <v>163</v>
      </c>
      <c r="C4" s="55">
        <v>6.6</v>
      </c>
      <c r="D4" s="55">
        <v>8</v>
      </c>
      <c r="E4" s="55">
        <v>9.6999999999999993</v>
      </c>
      <c r="F4" s="56">
        <v>7.6</v>
      </c>
      <c r="G4" s="56">
        <v>9.1</v>
      </c>
      <c r="H4" s="56">
        <v>12.3</v>
      </c>
      <c r="I4" s="57">
        <v>9</v>
      </c>
      <c r="J4" s="57">
        <v>10.1</v>
      </c>
      <c r="K4" s="57">
        <v>14.2</v>
      </c>
      <c r="L4" s="57">
        <v>9.5</v>
      </c>
      <c r="M4" s="57">
        <v>15.3</v>
      </c>
      <c r="N4" s="57">
        <v>9</v>
      </c>
      <c r="O4" s="57">
        <v>12.8</v>
      </c>
      <c r="P4" s="57">
        <v>12.9</v>
      </c>
      <c r="Q4" s="57">
        <v>15.6</v>
      </c>
      <c r="R4" s="57">
        <v>17.899999999999999</v>
      </c>
      <c r="S4" s="57">
        <v>17.3</v>
      </c>
      <c r="T4" s="57">
        <v>13.8</v>
      </c>
      <c r="U4" s="57">
        <v>8.8000000000000007</v>
      </c>
      <c r="V4" s="11">
        <v>6.4</v>
      </c>
      <c r="W4" s="57">
        <v>2</v>
      </c>
      <c r="X4" s="57">
        <v>0</v>
      </c>
      <c r="Y4" s="57">
        <v>0</v>
      </c>
    </row>
    <row r="5" spans="1:25" x14ac:dyDescent="0.2">
      <c r="A5" s="54" t="s">
        <v>164</v>
      </c>
      <c r="B5" s="54" t="s">
        <v>165</v>
      </c>
      <c r="C5" s="55">
        <v>7.7</v>
      </c>
      <c r="D5" s="55">
        <v>8.3000000000000007</v>
      </c>
      <c r="E5" s="55">
        <v>7.5</v>
      </c>
      <c r="F5" s="56">
        <v>7.6</v>
      </c>
      <c r="G5" s="56">
        <v>8.5</v>
      </c>
      <c r="H5" s="56">
        <v>10.199999999999999</v>
      </c>
      <c r="I5" s="57">
        <v>8.8000000000000007</v>
      </c>
      <c r="J5" s="57">
        <v>11.8</v>
      </c>
      <c r="K5" s="57">
        <v>12.5</v>
      </c>
      <c r="L5" s="57">
        <v>11.3</v>
      </c>
      <c r="M5" s="57">
        <v>16.899999999999999</v>
      </c>
      <c r="N5" s="57">
        <v>18.8</v>
      </c>
      <c r="O5" s="57">
        <v>22.8</v>
      </c>
      <c r="P5" s="57">
        <v>17.899999999999999</v>
      </c>
      <c r="Q5" s="57">
        <v>15.9</v>
      </c>
      <c r="R5" s="57">
        <v>13.3</v>
      </c>
      <c r="S5" s="57">
        <v>13</v>
      </c>
      <c r="T5" s="57">
        <v>10.4</v>
      </c>
      <c r="U5" s="57">
        <v>15.1</v>
      </c>
      <c r="V5" s="11">
        <v>9.4</v>
      </c>
      <c r="W5" s="11">
        <v>4.8</v>
      </c>
      <c r="X5" s="57">
        <v>0</v>
      </c>
      <c r="Y5" s="57">
        <v>0</v>
      </c>
    </row>
    <row r="6" spans="1:25" x14ac:dyDescent="0.2">
      <c r="A6" s="54" t="s">
        <v>166</v>
      </c>
      <c r="B6" s="54" t="s">
        <v>167</v>
      </c>
      <c r="C6" s="55">
        <v>6.7</v>
      </c>
      <c r="D6" s="55">
        <v>4.8</v>
      </c>
      <c r="E6" s="55">
        <v>8.3000000000000007</v>
      </c>
      <c r="F6" s="56">
        <v>9.5</v>
      </c>
      <c r="G6" s="56">
        <v>8.4</v>
      </c>
      <c r="H6" s="56">
        <v>16.899999999999999</v>
      </c>
      <c r="I6" s="57">
        <v>15</v>
      </c>
      <c r="J6" s="57">
        <v>13.5</v>
      </c>
      <c r="K6" s="57">
        <v>22.3</v>
      </c>
      <c r="L6" s="57">
        <v>18.7</v>
      </c>
      <c r="M6" s="57">
        <v>26.8</v>
      </c>
      <c r="N6" s="57">
        <v>11.8</v>
      </c>
      <c r="O6" s="57">
        <v>17.899999999999999</v>
      </c>
      <c r="P6" s="57">
        <v>13.7</v>
      </c>
      <c r="Q6" s="57">
        <v>18.100000000000001</v>
      </c>
      <c r="R6" s="57">
        <v>12.5</v>
      </c>
      <c r="S6" s="57">
        <v>7.9</v>
      </c>
      <c r="T6" s="57">
        <v>5.0999999999999996</v>
      </c>
      <c r="U6" s="57">
        <v>13</v>
      </c>
      <c r="V6" s="11">
        <v>11.1</v>
      </c>
      <c r="W6" s="11">
        <v>5.6</v>
      </c>
      <c r="X6" s="57">
        <v>0</v>
      </c>
      <c r="Y6" s="57">
        <v>0</v>
      </c>
    </row>
    <row r="7" spans="1:25" x14ac:dyDescent="0.2">
      <c r="A7" s="54" t="s">
        <v>168</v>
      </c>
      <c r="B7" s="54" t="s">
        <v>169</v>
      </c>
      <c r="C7" s="55">
        <v>3.5</v>
      </c>
      <c r="D7" s="55">
        <v>3.2</v>
      </c>
      <c r="E7" s="55">
        <v>2.6</v>
      </c>
      <c r="F7" s="56">
        <v>1.8</v>
      </c>
      <c r="G7" s="56">
        <v>1.9</v>
      </c>
      <c r="H7" s="56">
        <v>1.6</v>
      </c>
      <c r="I7" s="57">
        <v>3.1</v>
      </c>
      <c r="J7" s="57">
        <v>5.2</v>
      </c>
      <c r="K7" s="57">
        <v>7.5</v>
      </c>
      <c r="L7" s="57">
        <v>6</v>
      </c>
      <c r="M7" s="57">
        <v>8.6</v>
      </c>
      <c r="N7" s="57">
        <v>3</v>
      </c>
      <c r="O7" s="57">
        <v>5.6</v>
      </c>
      <c r="P7" s="57">
        <v>3.5</v>
      </c>
      <c r="Q7" s="57">
        <v>7.2</v>
      </c>
      <c r="R7" s="57">
        <v>10.4</v>
      </c>
      <c r="S7" s="57">
        <v>9.4</v>
      </c>
      <c r="T7" s="57">
        <v>10.4</v>
      </c>
      <c r="U7" s="57">
        <v>9.5</v>
      </c>
      <c r="V7" s="11">
        <v>8.1</v>
      </c>
      <c r="W7" s="11">
        <v>3.3</v>
      </c>
      <c r="X7" s="57">
        <v>0</v>
      </c>
      <c r="Y7" s="57">
        <v>0</v>
      </c>
    </row>
    <row r="8" spans="1:25" x14ac:dyDescent="0.2">
      <c r="A8" s="54" t="s">
        <v>170</v>
      </c>
      <c r="B8" s="54" t="s">
        <v>233</v>
      </c>
      <c r="C8" s="55">
        <v>8.8000000000000007</v>
      </c>
      <c r="D8" s="55">
        <v>4.8</v>
      </c>
      <c r="E8" s="55">
        <v>8</v>
      </c>
      <c r="F8" s="56">
        <v>6.5</v>
      </c>
      <c r="G8" s="56">
        <v>7.5</v>
      </c>
      <c r="H8" s="56">
        <v>13.1</v>
      </c>
      <c r="I8" s="57">
        <v>11.9</v>
      </c>
      <c r="J8" s="57">
        <v>12.7</v>
      </c>
      <c r="K8" s="57">
        <v>18.600000000000001</v>
      </c>
      <c r="L8" s="57">
        <v>13</v>
      </c>
      <c r="M8" s="57">
        <v>18.3</v>
      </c>
      <c r="N8" s="57">
        <v>11.8</v>
      </c>
      <c r="O8" s="57">
        <v>11.3</v>
      </c>
      <c r="P8" s="57">
        <v>8.3000000000000007</v>
      </c>
      <c r="Q8" s="57">
        <v>9.4</v>
      </c>
      <c r="R8" s="57">
        <v>8.6999999999999993</v>
      </c>
      <c r="S8" s="57">
        <v>6.1</v>
      </c>
      <c r="T8" s="57">
        <v>5.4</v>
      </c>
      <c r="U8" s="57">
        <v>7</v>
      </c>
      <c r="V8" s="11">
        <v>6.3</v>
      </c>
      <c r="W8" s="11">
        <v>1.4</v>
      </c>
      <c r="X8" s="57">
        <v>0</v>
      </c>
      <c r="Y8" s="57">
        <v>0</v>
      </c>
    </row>
    <row r="9" spans="1:25" x14ac:dyDescent="0.2">
      <c r="A9" s="54" t="s">
        <v>171</v>
      </c>
      <c r="B9" s="54" t="s">
        <v>172</v>
      </c>
      <c r="C9" s="55">
        <v>10.1</v>
      </c>
      <c r="D9" s="55">
        <v>6.7</v>
      </c>
      <c r="E9" s="55">
        <v>7.8</v>
      </c>
      <c r="F9" s="56">
        <v>6.9</v>
      </c>
      <c r="G9" s="56">
        <v>13.5</v>
      </c>
      <c r="H9" s="56">
        <v>16</v>
      </c>
      <c r="I9" s="57">
        <v>15.1</v>
      </c>
      <c r="J9" s="57">
        <v>10.8</v>
      </c>
      <c r="K9" s="57">
        <v>20.2</v>
      </c>
      <c r="L9" s="57">
        <v>16.8</v>
      </c>
      <c r="M9" s="57">
        <v>32.1</v>
      </c>
      <c r="N9" s="57">
        <v>13.1</v>
      </c>
      <c r="O9" s="57">
        <v>22.9</v>
      </c>
      <c r="P9" s="57">
        <v>15.7</v>
      </c>
      <c r="Q9" s="57">
        <v>11.6</v>
      </c>
      <c r="R9" s="57">
        <v>17.399999999999999</v>
      </c>
      <c r="S9" s="57">
        <v>13.2</v>
      </c>
      <c r="T9" s="57">
        <v>21.4</v>
      </c>
      <c r="U9" s="57">
        <v>16.8</v>
      </c>
      <c r="V9" s="11">
        <v>11.5</v>
      </c>
      <c r="W9" s="11">
        <v>6.6</v>
      </c>
      <c r="X9" s="57">
        <v>0</v>
      </c>
      <c r="Y9" s="57">
        <v>0</v>
      </c>
    </row>
    <row r="10" spans="1:25" x14ac:dyDescent="0.2">
      <c r="A10" s="54" t="s">
        <v>173</v>
      </c>
      <c r="B10" s="54" t="s">
        <v>174</v>
      </c>
      <c r="C10" s="55">
        <v>0</v>
      </c>
      <c r="D10" s="55">
        <v>0</v>
      </c>
      <c r="E10" s="55">
        <v>0</v>
      </c>
      <c r="F10" s="56">
        <v>6.6</v>
      </c>
      <c r="G10" s="56">
        <v>8.1</v>
      </c>
      <c r="H10" s="56">
        <v>8.6999999999999993</v>
      </c>
      <c r="I10" s="57">
        <v>13.4</v>
      </c>
      <c r="J10" s="57">
        <v>12.8</v>
      </c>
      <c r="K10" s="57">
        <v>12.8</v>
      </c>
      <c r="L10" s="57">
        <v>14.2</v>
      </c>
      <c r="M10" s="57">
        <v>20.6</v>
      </c>
      <c r="N10" s="57">
        <v>8.4</v>
      </c>
      <c r="O10" s="57">
        <v>11.9</v>
      </c>
      <c r="P10" s="57">
        <v>18.3</v>
      </c>
      <c r="Q10" s="57">
        <v>17.100000000000001</v>
      </c>
      <c r="R10" s="57">
        <v>18.7</v>
      </c>
      <c r="S10" s="57">
        <v>15.6</v>
      </c>
      <c r="T10" s="57">
        <v>8.4</v>
      </c>
      <c r="U10" s="57">
        <v>5.0999999999999996</v>
      </c>
      <c r="V10" s="11">
        <v>2.2999999999999998</v>
      </c>
      <c r="W10" s="11">
        <v>1.2</v>
      </c>
      <c r="X10" s="57">
        <v>0</v>
      </c>
      <c r="Y10" s="57">
        <v>0</v>
      </c>
    </row>
    <row r="11" spans="1:25" x14ac:dyDescent="0.2">
      <c r="A11" s="54" t="s">
        <v>175</v>
      </c>
      <c r="B11" s="54" t="s">
        <v>176</v>
      </c>
      <c r="C11" s="55">
        <v>4.3</v>
      </c>
      <c r="D11" s="55">
        <v>4.7</v>
      </c>
      <c r="E11" s="55">
        <v>4.7</v>
      </c>
      <c r="F11" s="56">
        <v>4.0999999999999996</v>
      </c>
      <c r="G11" s="56">
        <v>5.9</v>
      </c>
      <c r="H11" s="56">
        <v>7.8</v>
      </c>
      <c r="I11" s="57">
        <v>7</v>
      </c>
      <c r="J11" s="57">
        <v>7.7</v>
      </c>
      <c r="K11" s="57">
        <v>12.3</v>
      </c>
      <c r="L11" s="57">
        <v>10.9</v>
      </c>
      <c r="M11" s="57">
        <v>18.5</v>
      </c>
      <c r="N11" s="57">
        <v>14.9</v>
      </c>
      <c r="O11" s="57">
        <v>20.8</v>
      </c>
      <c r="P11" s="57">
        <v>14.7</v>
      </c>
      <c r="Q11" s="57">
        <v>14.2</v>
      </c>
      <c r="R11" s="57">
        <v>16.2</v>
      </c>
      <c r="S11" s="57">
        <v>21.4</v>
      </c>
      <c r="T11" s="57">
        <v>24.7</v>
      </c>
      <c r="U11" s="57">
        <v>26.2</v>
      </c>
      <c r="V11" s="11">
        <v>17.7</v>
      </c>
      <c r="W11" s="57">
        <v>5</v>
      </c>
      <c r="X11" s="57">
        <v>0</v>
      </c>
      <c r="Y11" s="57">
        <v>0</v>
      </c>
    </row>
    <row r="12" spans="1:25" x14ac:dyDescent="0.2">
      <c r="A12" s="54" t="s">
        <v>177</v>
      </c>
      <c r="B12" s="54" t="s">
        <v>178</v>
      </c>
      <c r="C12" s="55">
        <v>11.9</v>
      </c>
      <c r="D12" s="55">
        <v>8.4</v>
      </c>
      <c r="E12" s="55">
        <v>7.7</v>
      </c>
      <c r="F12" s="56">
        <v>4.9000000000000004</v>
      </c>
      <c r="G12" s="56">
        <v>5.2</v>
      </c>
      <c r="H12" s="56">
        <v>7.6</v>
      </c>
      <c r="I12" s="57">
        <v>5.4</v>
      </c>
      <c r="J12" s="57">
        <v>9.4</v>
      </c>
      <c r="K12" s="57">
        <v>12.3</v>
      </c>
      <c r="L12" s="57">
        <v>8.4</v>
      </c>
      <c r="M12" s="57">
        <v>10.6</v>
      </c>
      <c r="N12" s="57">
        <v>4.4000000000000004</v>
      </c>
      <c r="O12" s="57">
        <v>7.9</v>
      </c>
      <c r="P12" s="57">
        <v>8.5</v>
      </c>
      <c r="Q12" s="57">
        <v>5.7</v>
      </c>
      <c r="R12" s="57">
        <v>8.1</v>
      </c>
      <c r="S12" s="57">
        <v>6.6</v>
      </c>
      <c r="T12" s="57">
        <v>7.5</v>
      </c>
      <c r="U12" s="57">
        <v>7.4</v>
      </c>
      <c r="V12" s="11">
        <v>4.7</v>
      </c>
      <c r="W12" s="11">
        <v>2.4</v>
      </c>
      <c r="X12" s="57">
        <v>0</v>
      </c>
      <c r="Y12" s="57">
        <v>0</v>
      </c>
    </row>
    <row r="13" spans="1:25" x14ac:dyDescent="0.2">
      <c r="A13" s="54" t="s">
        <v>179</v>
      </c>
      <c r="B13" s="54" t="s">
        <v>180</v>
      </c>
      <c r="C13" s="55">
        <v>4.4000000000000004</v>
      </c>
      <c r="D13" s="55">
        <v>4.5</v>
      </c>
      <c r="E13" s="55">
        <v>5.9</v>
      </c>
      <c r="F13" s="56">
        <v>3.2</v>
      </c>
      <c r="G13" s="56">
        <v>8.6999999999999993</v>
      </c>
      <c r="H13" s="56">
        <v>12.1</v>
      </c>
      <c r="I13" s="57">
        <v>10.199999999999999</v>
      </c>
      <c r="J13" s="57">
        <v>7.6</v>
      </c>
      <c r="K13" s="57">
        <v>9.3000000000000007</v>
      </c>
      <c r="L13" s="57">
        <v>7.5</v>
      </c>
      <c r="M13" s="57">
        <v>13.2</v>
      </c>
      <c r="N13" s="57">
        <v>20.399999999999999</v>
      </c>
      <c r="O13" s="57">
        <v>25.3</v>
      </c>
      <c r="P13" s="57">
        <v>16.2</v>
      </c>
      <c r="Q13" s="57">
        <v>18</v>
      </c>
      <c r="R13" s="57">
        <v>19.3</v>
      </c>
      <c r="S13" s="57">
        <v>17.5</v>
      </c>
      <c r="T13" s="57">
        <v>17.899999999999999</v>
      </c>
      <c r="U13" s="57">
        <v>18.2</v>
      </c>
      <c r="V13" s="11">
        <v>18.399999999999999</v>
      </c>
      <c r="W13" s="11">
        <v>6.5</v>
      </c>
      <c r="X13" s="57">
        <v>0</v>
      </c>
      <c r="Y13" s="57">
        <v>0</v>
      </c>
    </row>
    <row r="14" spans="1:25" x14ac:dyDescent="0.2">
      <c r="A14" s="54" t="s">
        <v>181</v>
      </c>
      <c r="B14" s="54" t="s">
        <v>182</v>
      </c>
      <c r="C14" s="55">
        <v>11.9</v>
      </c>
      <c r="D14" s="55">
        <v>7.8</v>
      </c>
      <c r="E14" s="55">
        <v>9.3000000000000007</v>
      </c>
      <c r="F14" s="56">
        <v>8.6</v>
      </c>
      <c r="G14" s="56">
        <v>11.9</v>
      </c>
      <c r="H14" s="56">
        <v>8.5</v>
      </c>
      <c r="I14" s="57">
        <v>3.8</v>
      </c>
      <c r="J14" s="57">
        <v>4.5999999999999996</v>
      </c>
      <c r="K14" s="57">
        <v>7.1</v>
      </c>
      <c r="L14" s="57">
        <v>4.7</v>
      </c>
      <c r="M14" s="57">
        <v>6.9</v>
      </c>
      <c r="N14" s="57">
        <v>5.2</v>
      </c>
      <c r="O14" s="57">
        <v>6.9</v>
      </c>
      <c r="P14" s="57">
        <v>7</v>
      </c>
      <c r="Q14" s="57">
        <v>6.9</v>
      </c>
      <c r="R14" s="57">
        <v>5.9</v>
      </c>
      <c r="S14" s="57">
        <v>6.6</v>
      </c>
      <c r="T14" s="57">
        <v>5</v>
      </c>
      <c r="U14" s="57">
        <v>6.1</v>
      </c>
      <c r="V14" s="11">
        <v>4.5999999999999996</v>
      </c>
      <c r="W14" s="57">
        <v>2</v>
      </c>
      <c r="X14" s="57">
        <v>0</v>
      </c>
      <c r="Y14" s="57">
        <v>0</v>
      </c>
    </row>
    <row r="15" spans="1:25" x14ac:dyDescent="0.2">
      <c r="A15" s="54" t="s">
        <v>183</v>
      </c>
      <c r="B15" s="54" t="s">
        <v>184</v>
      </c>
      <c r="C15" s="55">
        <v>1.9</v>
      </c>
      <c r="D15" s="55">
        <v>1.6</v>
      </c>
      <c r="E15" s="55">
        <v>5.3</v>
      </c>
      <c r="F15" s="56">
        <v>7.8</v>
      </c>
      <c r="G15" s="56">
        <v>8.5</v>
      </c>
      <c r="H15" s="56">
        <v>9.5</v>
      </c>
      <c r="I15" s="57">
        <v>15.8</v>
      </c>
      <c r="J15" s="57">
        <v>13.1</v>
      </c>
      <c r="K15" s="57">
        <v>22.8</v>
      </c>
      <c r="L15" s="57">
        <v>11</v>
      </c>
      <c r="M15" s="57">
        <v>13.5</v>
      </c>
      <c r="N15" s="57">
        <v>15.9</v>
      </c>
      <c r="O15" s="57">
        <v>20.3</v>
      </c>
      <c r="P15" s="57">
        <v>17.2</v>
      </c>
      <c r="Q15" s="57">
        <v>12.1</v>
      </c>
      <c r="R15" s="57">
        <v>9.6</v>
      </c>
      <c r="S15" s="57">
        <v>11.9</v>
      </c>
      <c r="T15" s="57">
        <v>11.8</v>
      </c>
      <c r="U15" s="57">
        <v>16.3</v>
      </c>
      <c r="V15" s="11">
        <v>10.1</v>
      </c>
      <c r="W15" s="11">
        <v>2.1</v>
      </c>
      <c r="X15" s="57">
        <v>0</v>
      </c>
      <c r="Y15" s="57">
        <v>0</v>
      </c>
    </row>
    <row r="16" spans="1:25" x14ac:dyDescent="0.2">
      <c r="A16" s="54" t="s">
        <v>185</v>
      </c>
      <c r="B16" s="54" t="s">
        <v>186</v>
      </c>
      <c r="C16" s="55">
        <v>5.4</v>
      </c>
      <c r="D16" s="55">
        <v>5.5</v>
      </c>
      <c r="E16" s="55">
        <v>6</v>
      </c>
      <c r="F16" s="56">
        <v>6.3</v>
      </c>
      <c r="G16" s="56">
        <v>6.9</v>
      </c>
      <c r="H16" s="56">
        <v>9</v>
      </c>
      <c r="I16" s="57">
        <v>8.6</v>
      </c>
      <c r="J16" s="57">
        <v>11.6</v>
      </c>
      <c r="K16" s="57">
        <v>18.3</v>
      </c>
      <c r="L16" s="57">
        <v>11.1</v>
      </c>
      <c r="M16" s="57">
        <v>17.399999999999999</v>
      </c>
      <c r="N16" s="57">
        <v>10.3</v>
      </c>
      <c r="O16" s="57">
        <v>14.1</v>
      </c>
      <c r="P16" s="57">
        <v>15.6</v>
      </c>
      <c r="Q16" s="57">
        <v>13.2</v>
      </c>
      <c r="R16" s="57">
        <v>15.4</v>
      </c>
      <c r="S16" s="57">
        <v>12.2</v>
      </c>
      <c r="T16" s="57">
        <v>11.4</v>
      </c>
      <c r="U16" s="57">
        <v>11.5</v>
      </c>
      <c r="V16" s="11">
        <v>9.1</v>
      </c>
      <c r="W16" s="11">
        <v>3.5</v>
      </c>
      <c r="X16" s="57">
        <v>0</v>
      </c>
      <c r="Y16" s="57">
        <v>0</v>
      </c>
    </row>
    <row r="17" spans="1:25" x14ac:dyDescent="0.2">
      <c r="A17" s="54" t="s">
        <v>187</v>
      </c>
      <c r="B17" s="54" t="s">
        <v>188</v>
      </c>
      <c r="C17" s="55">
        <v>2.8</v>
      </c>
      <c r="D17" s="55">
        <v>2.4</v>
      </c>
      <c r="E17" s="55">
        <v>5.3</v>
      </c>
      <c r="F17" s="56">
        <v>4.8</v>
      </c>
      <c r="G17" s="56">
        <v>4</v>
      </c>
      <c r="H17" s="57">
        <v>9.5</v>
      </c>
      <c r="I17" s="57">
        <v>4.9000000000000004</v>
      </c>
      <c r="J17" s="57">
        <v>8.9</v>
      </c>
      <c r="K17" s="57">
        <v>12.3</v>
      </c>
      <c r="L17" s="57">
        <v>7.8</v>
      </c>
      <c r="M17" s="57">
        <v>15.9</v>
      </c>
      <c r="N17" s="57">
        <v>9.1</v>
      </c>
      <c r="O17" s="57">
        <v>12.4</v>
      </c>
      <c r="P17" s="57">
        <v>11.1</v>
      </c>
      <c r="Q17" s="57">
        <v>11.2</v>
      </c>
      <c r="R17" s="57">
        <v>10</v>
      </c>
      <c r="S17" s="57">
        <v>9.6</v>
      </c>
      <c r="T17" s="57">
        <v>8.1</v>
      </c>
      <c r="U17" s="57">
        <v>9</v>
      </c>
      <c r="V17" s="11">
        <v>5.7</v>
      </c>
      <c r="W17" s="11">
        <v>2.2000000000000002</v>
      </c>
      <c r="X17" s="57">
        <v>0</v>
      </c>
      <c r="Y17" s="57">
        <v>0</v>
      </c>
    </row>
    <row r="18" spans="1:25" x14ac:dyDescent="0.2">
      <c r="A18" s="54" t="s">
        <v>189</v>
      </c>
      <c r="B18" s="54" t="s">
        <v>190</v>
      </c>
      <c r="C18" s="55">
        <v>10.1</v>
      </c>
      <c r="D18" s="55">
        <v>8.9</v>
      </c>
      <c r="E18" s="55">
        <v>8.8000000000000007</v>
      </c>
      <c r="F18" s="56">
        <v>5.2</v>
      </c>
      <c r="G18" s="56">
        <v>10.1</v>
      </c>
      <c r="H18" s="57">
        <v>11.5</v>
      </c>
      <c r="I18" s="57">
        <v>9.3000000000000007</v>
      </c>
      <c r="J18" s="57">
        <v>12</v>
      </c>
      <c r="K18" s="57">
        <v>16.8</v>
      </c>
      <c r="L18" s="57">
        <v>11.5</v>
      </c>
      <c r="M18" s="57">
        <v>17.3</v>
      </c>
      <c r="N18" s="57">
        <v>12</v>
      </c>
      <c r="O18" s="57">
        <v>13</v>
      </c>
      <c r="P18" s="57">
        <v>9.1999999999999993</v>
      </c>
      <c r="Q18" s="57">
        <v>7.5</v>
      </c>
      <c r="R18" s="57">
        <v>11.7</v>
      </c>
      <c r="S18" s="57">
        <v>13.1</v>
      </c>
      <c r="T18" s="57">
        <v>11.4</v>
      </c>
      <c r="U18" s="57">
        <v>11.6</v>
      </c>
      <c r="V18" s="11">
        <v>9.6</v>
      </c>
      <c r="W18" s="11">
        <v>4.2</v>
      </c>
      <c r="X18" s="57">
        <v>0</v>
      </c>
      <c r="Y18" s="57">
        <v>0</v>
      </c>
    </row>
    <row r="19" spans="1:25" x14ac:dyDescent="0.2">
      <c r="A19" s="54" t="s">
        <v>191</v>
      </c>
      <c r="B19" s="54" t="s">
        <v>192</v>
      </c>
      <c r="C19" s="55">
        <v>3.6</v>
      </c>
      <c r="D19" s="55">
        <v>3</v>
      </c>
      <c r="E19" s="55">
        <v>2.1</v>
      </c>
      <c r="F19" s="56">
        <v>6.3</v>
      </c>
      <c r="G19" s="56">
        <v>3.2</v>
      </c>
      <c r="H19" s="57">
        <v>6.6</v>
      </c>
      <c r="I19" s="57">
        <v>10.1</v>
      </c>
      <c r="J19" s="57">
        <v>3.7</v>
      </c>
      <c r="K19" s="57">
        <v>6.2</v>
      </c>
      <c r="L19" s="57">
        <v>5.4</v>
      </c>
      <c r="M19" s="57">
        <v>9</v>
      </c>
      <c r="N19" s="57">
        <v>8</v>
      </c>
      <c r="O19" s="57">
        <v>11.6</v>
      </c>
      <c r="P19" s="57">
        <v>10.199999999999999</v>
      </c>
      <c r="Q19" s="57">
        <v>11.2</v>
      </c>
      <c r="R19" s="57">
        <v>12</v>
      </c>
      <c r="S19" s="57">
        <v>12.4</v>
      </c>
      <c r="T19" s="57">
        <v>10.9</v>
      </c>
      <c r="U19" s="57">
        <v>11.7</v>
      </c>
      <c r="V19" s="11">
        <v>6.8</v>
      </c>
      <c r="W19" s="57">
        <v>2</v>
      </c>
      <c r="X19" s="57">
        <v>0</v>
      </c>
      <c r="Y19" s="57">
        <v>0</v>
      </c>
    </row>
    <row r="20" spans="1:25" x14ac:dyDescent="0.2">
      <c r="A20" s="54" t="s">
        <v>193</v>
      </c>
      <c r="B20" s="54" t="s">
        <v>194</v>
      </c>
      <c r="C20" s="55">
        <v>8.5</v>
      </c>
      <c r="D20" s="55">
        <v>5.8</v>
      </c>
      <c r="E20" s="55">
        <v>7.3</v>
      </c>
      <c r="F20" s="56">
        <v>9.9</v>
      </c>
      <c r="G20" s="56">
        <v>10.01</v>
      </c>
      <c r="H20" s="57">
        <v>10.4</v>
      </c>
      <c r="I20" s="57">
        <v>12.6</v>
      </c>
      <c r="J20" s="57">
        <v>10.1</v>
      </c>
      <c r="K20" s="57">
        <v>13.7</v>
      </c>
      <c r="L20" s="57">
        <v>5.4</v>
      </c>
      <c r="M20" s="57">
        <v>10.9</v>
      </c>
      <c r="N20" s="57">
        <v>10.1</v>
      </c>
      <c r="O20" s="57">
        <v>12</v>
      </c>
      <c r="P20" s="57">
        <v>8.8000000000000007</v>
      </c>
      <c r="Q20" s="57">
        <v>10.6</v>
      </c>
      <c r="R20" s="57">
        <v>7.5</v>
      </c>
      <c r="S20" s="57">
        <v>6.4</v>
      </c>
      <c r="T20" s="57">
        <v>11</v>
      </c>
      <c r="U20" s="57">
        <v>14.5</v>
      </c>
      <c r="V20" s="11">
        <v>10.199999999999999</v>
      </c>
      <c r="W20" s="11">
        <v>4.8</v>
      </c>
      <c r="X20" s="57">
        <v>0</v>
      </c>
      <c r="Y20" s="57">
        <v>0</v>
      </c>
    </row>
    <row r="21" spans="1:25" x14ac:dyDescent="0.2">
      <c r="A21" s="54" t="s">
        <v>195</v>
      </c>
      <c r="B21" s="54" t="s">
        <v>196</v>
      </c>
      <c r="C21" s="55">
        <v>4.8</v>
      </c>
      <c r="D21" s="55">
        <v>3.7</v>
      </c>
      <c r="E21" s="55">
        <v>3.1</v>
      </c>
      <c r="F21" s="56">
        <v>2.4</v>
      </c>
      <c r="G21" s="56">
        <v>4.2</v>
      </c>
      <c r="H21" s="57">
        <v>6.6</v>
      </c>
      <c r="I21" s="57">
        <v>9.4</v>
      </c>
      <c r="J21" s="57">
        <v>8</v>
      </c>
      <c r="K21" s="57">
        <v>13.6</v>
      </c>
      <c r="L21" s="57">
        <v>10.6</v>
      </c>
      <c r="M21" s="57">
        <v>14.4</v>
      </c>
      <c r="N21" s="57">
        <v>8.3000000000000007</v>
      </c>
      <c r="O21" s="57">
        <v>12.9</v>
      </c>
      <c r="P21" s="57">
        <v>13.6</v>
      </c>
      <c r="Q21" s="57">
        <v>15.7</v>
      </c>
      <c r="R21" s="57">
        <v>10.7</v>
      </c>
      <c r="S21" s="57">
        <v>17.399999999999999</v>
      </c>
      <c r="T21" s="57">
        <v>10.6</v>
      </c>
      <c r="U21" s="57">
        <v>13.9</v>
      </c>
      <c r="V21" s="11">
        <v>13.3</v>
      </c>
      <c r="W21" s="11">
        <v>4.7</v>
      </c>
      <c r="X21" s="57">
        <v>0</v>
      </c>
      <c r="Y21" s="57">
        <v>0</v>
      </c>
    </row>
    <row r="22" spans="1:25" x14ac:dyDescent="0.2">
      <c r="A22" s="54" t="s">
        <v>197</v>
      </c>
      <c r="B22" s="54" t="s">
        <v>198</v>
      </c>
      <c r="C22" s="55">
        <v>2.9</v>
      </c>
      <c r="D22" s="55">
        <v>2.4</v>
      </c>
      <c r="E22" s="55">
        <v>1.5</v>
      </c>
      <c r="F22" s="56">
        <v>4</v>
      </c>
      <c r="G22" s="56">
        <v>5.5</v>
      </c>
      <c r="H22" s="57">
        <v>9.6999999999999993</v>
      </c>
      <c r="I22" s="57">
        <v>12.3</v>
      </c>
      <c r="J22" s="57">
        <v>7.9</v>
      </c>
      <c r="K22" s="57">
        <v>17.399999999999999</v>
      </c>
      <c r="L22" s="57">
        <v>11.1</v>
      </c>
      <c r="M22" s="57">
        <v>12.4</v>
      </c>
      <c r="N22" s="57">
        <v>11</v>
      </c>
      <c r="O22" s="57">
        <v>11.8</v>
      </c>
      <c r="P22" s="57">
        <v>14.8</v>
      </c>
      <c r="Q22" s="57">
        <v>10.8</v>
      </c>
      <c r="R22" s="57">
        <v>8.8000000000000007</v>
      </c>
      <c r="S22" s="57">
        <v>5.7</v>
      </c>
      <c r="T22" s="57">
        <v>5.8</v>
      </c>
      <c r="U22" s="57">
        <v>13.9</v>
      </c>
      <c r="V22" s="11">
        <v>6.6</v>
      </c>
      <c r="W22" s="11">
        <v>3.4</v>
      </c>
      <c r="X22" s="57">
        <v>0</v>
      </c>
      <c r="Y22" s="57">
        <v>0</v>
      </c>
    </row>
    <row r="23" spans="1:25" x14ac:dyDescent="0.2">
      <c r="A23" s="54" t="s">
        <v>199</v>
      </c>
      <c r="B23" s="54" t="s">
        <v>234</v>
      </c>
      <c r="C23" s="55">
        <v>6.8</v>
      </c>
      <c r="D23" s="55">
        <v>5.8</v>
      </c>
      <c r="E23" s="55">
        <v>5.3</v>
      </c>
      <c r="F23" s="56">
        <v>8.6</v>
      </c>
      <c r="G23" s="56">
        <v>7.8</v>
      </c>
      <c r="H23" s="57">
        <v>10.3</v>
      </c>
      <c r="I23" s="57">
        <v>5.8</v>
      </c>
      <c r="J23" s="57">
        <v>8</v>
      </c>
      <c r="K23" s="57">
        <v>12</v>
      </c>
      <c r="L23" s="57">
        <v>7.1</v>
      </c>
      <c r="M23" s="57">
        <v>13.5</v>
      </c>
      <c r="N23" s="57">
        <v>9</v>
      </c>
      <c r="O23" s="57">
        <v>12.3</v>
      </c>
      <c r="P23" s="57">
        <v>12.1</v>
      </c>
      <c r="Q23" s="57">
        <v>13.1</v>
      </c>
      <c r="R23" s="57">
        <v>13</v>
      </c>
      <c r="S23" s="57">
        <v>14.4</v>
      </c>
      <c r="T23" s="57">
        <v>14.3</v>
      </c>
      <c r="U23" s="57">
        <v>20.9</v>
      </c>
      <c r="V23" s="57">
        <v>17</v>
      </c>
      <c r="W23" s="11">
        <v>3.9</v>
      </c>
      <c r="X23" s="57">
        <v>0</v>
      </c>
      <c r="Y23" s="57">
        <v>0</v>
      </c>
    </row>
    <row r="24" spans="1:25" x14ac:dyDescent="0.2">
      <c r="A24" s="54" t="s">
        <v>200</v>
      </c>
      <c r="B24" s="54" t="s">
        <v>201</v>
      </c>
      <c r="C24" s="55">
        <v>8.1</v>
      </c>
      <c r="D24" s="55">
        <v>5.5</v>
      </c>
      <c r="E24" s="55">
        <v>4</v>
      </c>
      <c r="F24" s="56">
        <v>5.7</v>
      </c>
      <c r="G24" s="56">
        <v>10</v>
      </c>
      <c r="H24" s="57">
        <v>8.5</v>
      </c>
      <c r="I24" s="57">
        <v>9.1999999999999993</v>
      </c>
      <c r="J24" s="57">
        <v>11.5</v>
      </c>
      <c r="K24" s="57">
        <v>18.3</v>
      </c>
      <c r="L24" s="57">
        <v>9</v>
      </c>
      <c r="M24" s="57">
        <v>16.5</v>
      </c>
      <c r="N24" s="57">
        <v>11.5</v>
      </c>
      <c r="O24" s="57">
        <v>11.5</v>
      </c>
      <c r="P24" s="57">
        <v>13.6</v>
      </c>
      <c r="Q24" s="57">
        <v>18.7</v>
      </c>
      <c r="R24" s="57">
        <v>14.5</v>
      </c>
      <c r="S24" s="57">
        <v>14.1</v>
      </c>
      <c r="T24" s="57">
        <v>15.8</v>
      </c>
      <c r="U24" s="57">
        <v>17.8</v>
      </c>
      <c r="V24" s="57">
        <v>15</v>
      </c>
      <c r="W24" s="11">
        <v>9.1</v>
      </c>
      <c r="X24" s="57">
        <v>0</v>
      </c>
      <c r="Y24" s="57">
        <v>0</v>
      </c>
    </row>
    <row r="25" spans="1:25" s="19" customFormat="1" ht="15" x14ac:dyDescent="0.25">
      <c r="A25" s="62"/>
      <c r="B25" s="63" t="s">
        <v>202</v>
      </c>
      <c r="C25" s="64">
        <v>6.6082999999999998</v>
      </c>
      <c r="D25" s="64">
        <v>5.4207999999999998</v>
      </c>
      <c r="E25" s="65">
        <v>6.0374999999999996</v>
      </c>
      <c r="F25" s="65">
        <f t="shared" ref="F25:Q25" si="0">AVERAGE(F2:F24)</f>
        <v>6.1695652173913045</v>
      </c>
      <c r="G25" s="65">
        <f t="shared" si="0"/>
        <v>7.7395652173913039</v>
      </c>
      <c r="H25" s="66">
        <f t="shared" si="0"/>
        <v>9.9086956521739129</v>
      </c>
      <c r="I25" s="66">
        <f t="shared" si="0"/>
        <v>9.6782608695652179</v>
      </c>
      <c r="J25" s="53">
        <f t="shared" si="0"/>
        <v>9.6347826086956516</v>
      </c>
      <c r="K25" s="53">
        <f t="shared" si="0"/>
        <v>14.334782608695656</v>
      </c>
      <c r="L25" s="53">
        <f t="shared" si="0"/>
        <v>10.27391304347826</v>
      </c>
      <c r="M25" s="53">
        <f t="shared" si="0"/>
        <v>15.947826086956518</v>
      </c>
      <c r="N25" s="53">
        <f t="shared" si="0"/>
        <v>11.486956521739133</v>
      </c>
      <c r="O25" s="53">
        <f t="shared" si="0"/>
        <v>14.97826086956522</v>
      </c>
      <c r="P25" s="53">
        <f t="shared" si="0"/>
        <v>12.93913043478261</v>
      </c>
      <c r="Q25" s="53">
        <f t="shared" si="0"/>
        <v>13.004347826086954</v>
      </c>
      <c r="R25" s="53">
        <v>12.7</v>
      </c>
      <c r="S25" s="53">
        <f>AVERAGE(S2:S24)</f>
        <v>12.230434782608697</v>
      </c>
      <c r="T25" s="53">
        <f>AVERAGE(T2:T24)</f>
        <v>11.643478260869568</v>
      </c>
      <c r="U25" s="53">
        <f>AVERAGE(U2:U24)</f>
        <v>13.221739130434781</v>
      </c>
      <c r="V25" s="53">
        <f>AVERAGE(V2:V24)</f>
        <v>9.8826086956521735</v>
      </c>
      <c r="W25" s="53">
        <f>AVERAGE(W2:W24)</f>
        <v>3.7521739130434786</v>
      </c>
      <c r="X25" s="76">
        <v>0</v>
      </c>
      <c r="Y25" s="76">
        <v>0</v>
      </c>
    </row>
    <row r="28" spans="1:25" s="19" customFormat="1" ht="15" x14ac:dyDescent="0.25">
      <c r="A28" s="67"/>
      <c r="B28" s="68" t="s">
        <v>203</v>
      </c>
      <c r="C28" s="69">
        <v>8.5</v>
      </c>
      <c r="D28" s="64">
        <v>7.6</v>
      </c>
      <c r="E28" s="64">
        <v>8.1</v>
      </c>
      <c r="F28" s="64">
        <v>7.9</v>
      </c>
      <c r="G28" s="64">
        <v>11.1</v>
      </c>
      <c r="H28" s="66">
        <v>9.9</v>
      </c>
      <c r="I28" s="66">
        <v>10.1</v>
      </c>
      <c r="J28" s="53">
        <v>11.9</v>
      </c>
      <c r="K28" s="53">
        <v>18.3</v>
      </c>
      <c r="L28" s="53">
        <v>13.4</v>
      </c>
      <c r="M28" s="53">
        <v>20.9</v>
      </c>
      <c r="N28" s="53">
        <v>15</v>
      </c>
      <c r="O28" s="53">
        <v>20.6</v>
      </c>
      <c r="P28" s="53">
        <v>19.100000000000001</v>
      </c>
      <c r="Q28" s="21">
        <v>18.5</v>
      </c>
      <c r="R28" s="70">
        <v>0.183</v>
      </c>
      <c r="S28" s="70">
        <v>0.16700000000000001</v>
      </c>
      <c r="T28" s="70">
        <v>0.159</v>
      </c>
      <c r="U28" s="70">
        <v>0.152</v>
      </c>
      <c r="V28" s="70">
        <v>0.115</v>
      </c>
      <c r="W28" s="70">
        <v>3.6999999999999998E-2</v>
      </c>
      <c r="X28" s="70">
        <v>0</v>
      </c>
      <c r="Y28" s="70">
        <v>0</v>
      </c>
    </row>
    <row r="29" spans="1:25" s="19" customFormat="1" ht="15" x14ac:dyDescent="0.25">
      <c r="A29" s="67"/>
      <c r="B29" s="68" t="s">
        <v>204</v>
      </c>
      <c r="C29" s="71">
        <v>5.2</v>
      </c>
      <c r="D29" s="64">
        <v>4.5</v>
      </c>
      <c r="E29" s="64">
        <v>5.0999999999999996</v>
      </c>
      <c r="F29" s="64">
        <v>4.5999999999999996</v>
      </c>
      <c r="G29" s="64">
        <v>5.2</v>
      </c>
      <c r="H29" s="66">
        <v>6.7</v>
      </c>
      <c r="I29" s="66">
        <v>7</v>
      </c>
      <c r="J29" s="53">
        <v>8.8000000000000007</v>
      </c>
      <c r="K29" s="53">
        <v>13.4</v>
      </c>
      <c r="L29" s="53">
        <v>9.1</v>
      </c>
      <c r="M29" s="53">
        <v>14.7</v>
      </c>
      <c r="N29" s="53">
        <v>10</v>
      </c>
      <c r="O29" s="53">
        <v>13.7</v>
      </c>
      <c r="P29" s="53">
        <v>11.8</v>
      </c>
      <c r="Q29" s="21">
        <v>11.3</v>
      </c>
      <c r="R29" s="70">
        <v>0.115</v>
      </c>
      <c r="S29" s="70">
        <v>0.108</v>
      </c>
      <c r="T29" s="70">
        <v>0.10100000000000001</v>
      </c>
      <c r="U29" s="70">
        <v>9.7000000000000003E-2</v>
      </c>
      <c r="V29" s="70">
        <v>7.2999999999999995E-2</v>
      </c>
      <c r="W29" s="70">
        <v>2.3E-2</v>
      </c>
      <c r="X29" s="70">
        <v>0</v>
      </c>
      <c r="Y29" s="70">
        <v>0</v>
      </c>
    </row>
    <row r="30" spans="1:25" x14ac:dyDescent="0.2">
      <c r="A30" s="72"/>
      <c r="B30" s="72"/>
      <c r="C30" s="73"/>
      <c r="D30" s="72"/>
      <c r="E30" s="72"/>
      <c r="F30" s="72"/>
      <c r="G30" s="72"/>
    </row>
    <row r="31" spans="1:25" x14ac:dyDescent="0.2">
      <c r="A31" s="77">
        <v>45560</v>
      </c>
      <c r="B31" s="72"/>
      <c r="C31" s="73"/>
      <c r="D31" s="72"/>
      <c r="E31" s="72"/>
      <c r="F31" s="72"/>
      <c r="G31" s="72"/>
    </row>
    <row r="32" spans="1:25" x14ac:dyDescent="0.2">
      <c r="C32" s="73"/>
    </row>
    <row r="33" spans="3:3" x14ac:dyDescent="0.2">
      <c r="C33" s="7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Page</vt:lpstr>
      <vt:lpstr>Student Loan History</vt:lpstr>
      <vt:lpstr>Comparison of FFELP and DL's</vt:lpstr>
      <vt:lpstr>Loans by Lender</vt:lpstr>
      <vt:lpstr>Default Rate History</vt:lpstr>
      <vt:lpstr>Comparison of KS CC Default</vt:lpstr>
      <vt:lpstr>'Cover Page'!Print_Area</vt:lpstr>
    </vt:vector>
  </TitlesOfParts>
  <Company>BCCC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Perkins</dc:creator>
  <cp:lastModifiedBy>Perkins, Myrna</cp:lastModifiedBy>
  <cp:lastPrinted>2023-10-12T14:50:17Z</cp:lastPrinted>
  <dcterms:created xsi:type="dcterms:W3CDTF">2000-02-03T20:51:24Z</dcterms:created>
  <dcterms:modified xsi:type="dcterms:W3CDTF">2024-10-10T16:06:19Z</dcterms:modified>
</cp:coreProperties>
</file>