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kacct-my.sharepoint.com/personal/director_kacct_org/Documents/Desktop/"/>
    </mc:Choice>
  </mc:AlternateContent>
  <xr:revisionPtr revIDLastSave="0" documentId="14_{C6F7E7DA-0CE7-41EC-888C-B99D4B44D9F8}" xr6:coauthVersionLast="47" xr6:coauthVersionMax="47" xr10:uidLastSave="{00000000-0000-0000-0000-000000000000}"/>
  <bookViews>
    <workbookView xWindow="-110" yWindow="-110" windowWidth="19420" windowHeight="10420" tabRatio="966" activeTab="1" xr2:uid="{00000000-000D-0000-FFFF-FFFF00000000}"/>
  </bookViews>
  <sheets>
    <sheet name="Dev ed AY 23" sheetId="24" r:id="rId1"/>
    <sheet name="enter data here Due 11-8-2024" sheetId="2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24" l="1"/>
  <c r="C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M255" i="24"/>
  <c r="K250" i="24"/>
  <c r="M243" i="24"/>
  <c r="M239" i="24"/>
  <c r="M236" i="24"/>
  <c r="M234" i="24"/>
  <c r="M211" i="24"/>
  <c r="M193" i="24"/>
  <c r="M191" i="24"/>
  <c r="M189" i="24"/>
  <c r="M187" i="24"/>
  <c r="M178" i="24"/>
  <c r="M177" i="24"/>
  <c r="M175" i="24"/>
  <c r="E286" i="24"/>
  <c r="E287" i="24"/>
  <c r="E288" i="24"/>
  <c r="E289" i="24"/>
  <c r="E290" i="24"/>
  <c r="E285" i="24"/>
  <c r="D291" i="24"/>
  <c r="C291" i="24"/>
  <c r="M142" i="24"/>
  <c r="M134" i="24"/>
  <c r="M133" i="24"/>
  <c r="M131" i="24"/>
  <c r="M128" i="24"/>
  <c r="M126" i="24"/>
  <c r="E267" i="24"/>
  <c r="E268" i="24"/>
  <c r="E269" i="24"/>
  <c r="E270" i="24"/>
  <c r="E271" i="24"/>
  <c r="E272" i="24"/>
  <c r="E273" i="24"/>
  <c r="E274" i="24"/>
  <c r="E275" i="24"/>
  <c r="E276" i="24"/>
  <c r="E277" i="24"/>
  <c r="E278" i="24"/>
  <c r="E279" i="24"/>
  <c r="E280" i="24"/>
  <c r="E281" i="24"/>
  <c r="E282" i="24"/>
  <c r="E283" i="24"/>
  <c r="E284" i="24"/>
  <c r="E266" i="24"/>
  <c r="E7" i="24" l="1"/>
  <c r="E35" i="24"/>
  <c r="M250" i="24"/>
  <c r="E291" i="24"/>
  <c r="L120" i="24"/>
  <c r="L116" i="24"/>
  <c r="L109" i="24"/>
  <c r="L105" i="24"/>
  <c r="L102" i="24"/>
  <c r="L98" i="24"/>
  <c r="L92" i="24"/>
  <c r="L90" i="24"/>
  <c r="L87" i="24"/>
  <c r="L85" i="24"/>
  <c r="L81" i="24"/>
  <c r="L77" i="24"/>
  <c r="L69" i="24"/>
  <c r="L67" i="24"/>
  <c r="L65" i="24"/>
  <c r="L57" i="24"/>
  <c r="L55" i="24"/>
  <c r="L47" i="24"/>
  <c r="L121" i="24" l="1"/>
  <c r="J121" i="24" l="1"/>
  <c r="D258" i="24" s="1"/>
  <c r="D259" i="24" s="1"/>
  <c r="M256" i="24"/>
  <c r="D261" i="24" s="1"/>
  <c r="D262" i="24" s="1"/>
  <c r="D263" i="24" l="1"/>
  <c r="E263" i="24" s="1"/>
</calcChain>
</file>

<file path=xl/sharedStrings.xml><?xml version="1.0" encoding="utf-8"?>
<sst xmlns="http://schemas.openxmlformats.org/spreadsheetml/2006/main" count="936" uniqueCount="461">
  <si>
    <t>Bucket Name</t>
  </si>
  <si>
    <t>SCH* In-District</t>
  </si>
  <si>
    <t>SCH* Out-District</t>
  </si>
  <si>
    <t>KBOR Calculated State Share of Cost In-District</t>
  </si>
  <si>
    <t>KBOR Calculated State Share of Cost Out-District</t>
  </si>
  <si>
    <t>Total KBOR Calculated State Share of Cost</t>
  </si>
  <si>
    <t>NON-TIER</t>
  </si>
  <si>
    <t>ELEMENTARY ALGEBRA</t>
  </si>
  <si>
    <t>INTEGRATED READING AND WRITING</t>
  </si>
  <si>
    <t>INTERMEDIATE ALGEBRA</t>
  </si>
  <si>
    <t>MAT103</t>
  </si>
  <si>
    <t>ENRICHMENT</t>
  </si>
  <si>
    <t>BASIC READING</t>
  </si>
  <si>
    <t>BASIC ENGLISH</t>
  </si>
  <si>
    <t>BASIC APPLIED MATHEMATICS</t>
  </si>
  <si>
    <t>BASIC ALGEBRA</t>
  </si>
  <si>
    <t>PRE-CALCULUS MATHEMATICS</t>
  </si>
  <si>
    <t>CM087</t>
  </si>
  <si>
    <t>READING COMPREHENSION</t>
  </si>
  <si>
    <t>MA097</t>
  </si>
  <si>
    <t>MA110</t>
  </si>
  <si>
    <t>MA099</t>
  </si>
  <si>
    <t>CM094</t>
  </si>
  <si>
    <t>COMPOSITION WORKSHOP</t>
  </si>
  <si>
    <t>SD100</t>
  </si>
  <si>
    <t>COLLEGE SKILLS AND RESOURCES</t>
  </si>
  <si>
    <t>PREP 009</t>
  </si>
  <si>
    <t>WRITTEN COMMUNICATIONS</t>
  </si>
  <si>
    <t>ASTC 217</t>
  </si>
  <si>
    <t>SHOP MATH AND COMMUNICATIONS II</t>
  </si>
  <si>
    <t>ACRT 217</t>
  </si>
  <si>
    <t>ASTC 107</t>
  </si>
  <si>
    <t>SHOP MATH AND COMMUNICATIONS I</t>
  </si>
  <si>
    <t>CNST 107</t>
  </si>
  <si>
    <t>MACH 107</t>
  </si>
  <si>
    <t>ACRT 107</t>
  </si>
  <si>
    <t>PREP 005</t>
  </si>
  <si>
    <t>INTRODUCTORY ALGEBRA</t>
  </si>
  <si>
    <t>INTERMEDIATE ALGEBRA WITH REVIEW</t>
  </si>
  <si>
    <t>MATH 102</t>
  </si>
  <si>
    <t>PREP 010</t>
  </si>
  <si>
    <t>DEVELOPMENTAL ENGLISH</t>
  </si>
  <si>
    <t>PRECALCULUS</t>
  </si>
  <si>
    <t>MA177</t>
  </si>
  <si>
    <t>EN076</t>
  </si>
  <si>
    <t>FUNDAMENTALS OF READING &amp; WRITING</t>
  </si>
  <si>
    <t>EN079</t>
  </si>
  <si>
    <t>ENGLISH COMPOSITION I WORKSHOP</t>
  </si>
  <si>
    <t>MA076</t>
  </si>
  <si>
    <t>BEGINNING ALGEBRA</t>
  </si>
  <si>
    <t>MTH4410</t>
  </si>
  <si>
    <t>EBE2208</t>
  </si>
  <si>
    <t>ENGLISH COMPOSITION SUPPLEMENTAL SEMINAR</t>
  </si>
  <si>
    <t>EBM4405</t>
  </si>
  <si>
    <t>ENG 099</t>
  </si>
  <si>
    <t>PREPARATORY ENGLISH COMPOSITION</t>
  </si>
  <si>
    <t>MATH101</t>
  </si>
  <si>
    <t>MODERN COLLEGE MATH</t>
  </si>
  <si>
    <t>MATH102</t>
  </si>
  <si>
    <t>MATH090</t>
  </si>
  <si>
    <t>MATH095</t>
  </si>
  <si>
    <t>COLLEGE PREP MATH IV</t>
  </si>
  <si>
    <t>MATH094</t>
  </si>
  <si>
    <t>COLLEGE PREP MATH III</t>
  </si>
  <si>
    <t>MATH093</t>
  </si>
  <si>
    <t>COLLEGE PREP MATH II</t>
  </si>
  <si>
    <t>MATH092</t>
  </si>
  <si>
    <t>COLLEGE PREP MATH I</t>
  </si>
  <si>
    <t>MATH089</t>
  </si>
  <si>
    <t>READ-0922</t>
  </si>
  <si>
    <t>READING IMPROVEMENT I</t>
  </si>
  <si>
    <t>READ-092</t>
  </si>
  <si>
    <t>MATH-120</t>
  </si>
  <si>
    <t>MATH-107</t>
  </si>
  <si>
    <t>ENGL-0983</t>
  </si>
  <si>
    <t>ENGLISH I ELL COMPANION</t>
  </si>
  <si>
    <t>ENGL-098</t>
  </si>
  <si>
    <t>ENGLISH I COMPANION</t>
  </si>
  <si>
    <t>ENGL-101</t>
  </si>
  <si>
    <t>ENGLISH I</t>
  </si>
  <si>
    <t>READ-093</t>
  </si>
  <si>
    <t>COLLEGE READING</t>
  </si>
  <si>
    <t>READ-0932</t>
  </si>
  <si>
    <t>MATH-005</t>
  </si>
  <si>
    <t>COLLEGE MATH</t>
  </si>
  <si>
    <t>MATH-006</t>
  </si>
  <si>
    <t>ENGL-0883</t>
  </si>
  <si>
    <t>BASIC ENGLISH ELL COMPANION</t>
  </si>
  <si>
    <t>ENGL-090</t>
  </si>
  <si>
    <t>EWT2701</t>
  </si>
  <si>
    <t>SAFETY AND MATH WORKSHOP</t>
  </si>
  <si>
    <t>ENG0115</t>
  </si>
  <si>
    <t>READING &amp; WRITING STRATEGIES I</t>
  </si>
  <si>
    <t>MAT1075</t>
  </si>
  <si>
    <t>MAT1073</t>
  </si>
  <si>
    <t>ENG1012</t>
  </si>
  <si>
    <t>ENGLISH ENRICHMENT</t>
  </si>
  <si>
    <t>MAT0953</t>
  </si>
  <si>
    <t>ENG096</t>
  </si>
  <si>
    <t>FUNDAMENTALS OF READING AND WRITING - ADVANCED</t>
  </si>
  <si>
    <t>FUNDAMENTALS OF READING</t>
  </si>
  <si>
    <t>ENG097</t>
  </si>
  <si>
    <t>FUNDAMENTALS OF ENGLISH: ACCELERATED LEARNING</t>
  </si>
  <si>
    <t>ENG098</t>
  </si>
  <si>
    <t>MAT100</t>
  </si>
  <si>
    <t>MA105</t>
  </si>
  <si>
    <t>EN098</t>
  </si>
  <si>
    <t>FOUNDATIONS OF COMPOSITION</t>
  </si>
  <si>
    <t>EN099</t>
  </si>
  <si>
    <t>ELEMENTS OF WRITING</t>
  </si>
  <si>
    <t>BUSINESS MGMT/ORG/ADMIN</t>
  </si>
  <si>
    <t>LC105</t>
  </si>
  <si>
    <t>COLLEGE LEARNING METHODS</t>
  </si>
  <si>
    <t>MA098</t>
  </si>
  <si>
    <t>DEV0334</t>
  </si>
  <si>
    <t>DEV0115</t>
  </si>
  <si>
    <t>ENGLISH SKILLS DEVELOPMENT</t>
  </si>
  <si>
    <t>DEV0344</t>
  </si>
  <si>
    <t>DEV0143</t>
  </si>
  <si>
    <t>COMPOSITION PREPARATION</t>
  </si>
  <si>
    <t>WRITING STRATEGIES</t>
  </si>
  <si>
    <t>ENGL 098</t>
  </si>
  <si>
    <t>ENGL 065</t>
  </si>
  <si>
    <t>WRITING FOR RESEARCH</t>
  </si>
  <si>
    <t>EAP 097</t>
  </si>
  <si>
    <t>WRITING AND GRAMMAR IV</t>
  </si>
  <si>
    <t>EAP 096</t>
  </si>
  <si>
    <t>WRITING AND GRAMMAR III</t>
  </si>
  <si>
    <t>EAP 095</t>
  </si>
  <si>
    <t>WRITING AND GRAMMAR II</t>
  </si>
  <si>
    <t>EAP 094</t>
  </si>
  <si>
    <t>WRITING AND GRAMMAR I</t>
  </si>
  <si>
    <t>AAC 086</t>
  </si>
  <si>
    <t>VOCABULARY DEVELOPMENT</t>
  </si>
  <si>
    <t>RDG 120</t>
  </si>
  <si>
    <t>READING EFFECTIVELY ACROSS DISCIPLINES</t>
  </si>
  <si>
    <t>EAP 076</t>
  </si>
  <si>
    <t>READING AND VOCABULARY III</t>
  </si>
  <si>
    <t>EAP 075</t>
  </si>
  <si>
    <t>READING AND VOCABULARY II</t>
  </si>
  <si>
    <t>EAP 074</t>
  </si>
  <si>
    <t>READING AND VOCABULARY I</t>
  </si>
  <si>
    <t>CHEM 100</t>
  </si>
  <si>
    <t>PREPARATION FOR CHEMISTRY</t>
  </si>
  <si>
    <t>MATH 173</t>
  </si>
  <si>
    <t>ENGL 099</t>
  </si>
  <si>
    <t>INTRODUCTION TO WRITING</t>
  </si>
  <si>
    <t>MATH 116</t>
  </si>
  <si>
    <t>AAC 090</t>
  </si>
  <si>
    <t>INDIVIDUALIZED STUDY</t>
  </si>
  <si>
    <t>MATH 011</t>
  </si>
  <si>
    <t>ENGL 061</t>
  </si>
  <si>
    <t>ENGLISH GRAMMAR REVIEW</t>
  </si>
  <si>
    <t>MATH 015</t>
  </si>
  <si>
    <t>COLL 176</t>
  </si>
  <si>
    <t>COLLEGE STUDY STRATEGIES</t>
  </si>
  <si>
    <t>RDG 127</t>
  </si>
  <si>
    <t>COLLEGE READING SKILLS</t>
  </si>
  <si>
    <t>AAC 092</t>
  </si>
  <si>
    <t>BASIC MATH REVIEW</t>
  </si>
  <si>
    <t>ALGEBRA PREPARATION</t>
  </si>
  <si>
    <t>AAC 093</t>
  </si>
  <si>
    <t>ACCELERATED PREP FOR COLLEGE MATH</t>
  </si>
  <si>
    <t>MATH 014</t>
  </si>
  <si>
    <t>RDG 096</t>
  </si>
  <si>
    <t>ACADEMIC READING</t>
  </si>
  <si>
    <t>ENGL0099</t>
  </si>
  <si>
    <t>PRE-COMPOSITION</t>
  </si>
  <si>
    <t>MATH0108</t>
  </si>
  <si>
    <t>MATH0097</t>
  </si>
  <si>
    <t>MATH ESSENTIALS</t>
  </si>
  <si>
    <t>ESOL0021</t>
  </si>
  <si>
    <t>LEVEL I WRITING AND GRAMMAR FOR ENGLISH LEARNERS</t>
  </si>
  <si>
    <t>ESOL0024</t>
  </si>
  <si>
    <t>LEVEL 4 WRITING FOR ACADEMIC PURPOSE</t>
  </si>
  <si>
    <t>ESOL0054</t>
  </si>
  <si>
    <t>LEVEL 4 READING FOR ACADEMIC PURPOSES</t>
  </si>
  <si>
    <t>ESOL0034</t>
  </si>
  <si>
    <t>LEVEL 4 FOCUSED GRAMMAR</t>
  </si>
  <si>
    <t>ESOL0094</t>
  </si>
  <si>
    <t>LEVEL 4 ACADEMIC VOCABULARY</t>
  </si>
  <si>
    <t>ESOL0014</t>
  </si>
  <si>
    <t>LEVEL 4 ACADEMIC LISTENING AND SPEAKING</t>
  </si>
  <si>
    <t>ESOL0023</t>
  </si>
  <si>
    <t>LEVEL 3 WRITING FOR ACADEMIC PURPOSES</t>
  </si>
  <si>
    <t>ESOL0053</t>
  </si>
  <si>
    <t>LEVEL 3 READING FOR ACADEMIC PURPOSES</t>
  </si>
  <si>
    <t>ESOL0033</t>
  </si>
  <si>
    <t>LEVEL 3 FOCUSED GRAMMAR</t>
  </si>
  <si>
    <t>ESOL0093</t>
  </si>
  <si>
    <t>LEVEL 3 ACADEMIC VOCABULARY</t>
  </si>
  <si>
    <t>ESOL0013</t>
  </si>
  <si>
    <t>LEVEL 3 ACADEMIC LISTENING AND SPEAKING</t>
  </si>
  <si>
    <t>ESOL0022</t>
  </si>
  <si>
    <t>LEVEL 2 WRITING AND GRAMMAR FOR ENGLISH LEARNERS</t>
  </si>
  <si>
    <t>ESOL0092</t>
  </si>
  <si>
    <t>LEVEL 2 VOCABULARY FOR ENGLISH LEARNERS</t>
  </si>
  <si>
    <t>ESOL0052</t>
  </si>
  <si>
    <t>LEVEL 2 READING FOR ENGLISH LEARNERS</t>
  </si>
  <si>
    <t>ESOL0012</t>
  </si>
  <si>
    <t>LEVEL 2 LISTENING AND SPEAKING FOR ENGLISH LEARNERS</t>
  </si>
  <si>
    <t>ESOL0091</t>
  </si>
  <si>
    <t>LEVEL 1 VOCABULARY FOR ENGLISH LEARNERS</t>
  </si>
  <si>
    <t>ESOL0051</t>
  </si>
  <si>
    <t>LEVEL 1 READING FOR ENGLISH LEARNERS</t>
  </si>
  <si>
    <t>ESOL0011</t>
  </si>
  <si>
    <t>LEVEL 1 LISTENING AND SPEAKING FOR ENGLISH LEARNERS</t>
  </si>
  <si>
    <t>READ0091</t>
  </si>
  <si>
    <t>INTRODUCTION TO COLLEGE READING SKILLS</t>
  </si>
  <si>
    <t>MATH0104</t>
  </si>
  <si>
    <t>INRW0099</t>
  </si>
  <si>
    <t>ESOL0030</t>
  </si>
  <si>
    <t>IMPROVING PRONUNCIATION - A CLASS FOR NON-NATIVE ENGLISH SPEAKERS</t>
  </si>
  <si>
    <t>MATH0099</t>
  </si>
  <si>
    <t>READ0092</t>
  </si>
  <si>
    <t>COLLEGE READING STRATEGIES</t>
  </si>
  <si>
    <t>ENGL 97</t>
  </si>
  <si>
    <t>READING &amp; WRITING ESSENTIALS</t>
  </si>
  <si>
    <t>ENGL 99</t>
  </si>
  <si>
    <t>PRE-COLLEGE READING &amp; WRITING</t>
  </si>
  <si>
    <t>MATH 100</t>
  </si>
  <si>
    <t>MATH 095</t>
  </si>
  <si>
    <t>BEGINNING ALGEBRA WITH REVIEW</t>
  </si>
  <si>
    <t>MATH 96</t>
  </si>
  <si>
    <t>ENGL 018</t>
  </si>
  <si>
    <t>READING PROFICIENCY II</t>
  </si>
  <si>
    <t>NURS 010</t>
  </si>
  <si>
    <t>PRE-NURSING MATH SKILLS</t>
  </si>
  <si>
    <t>ENGL 100</t>
  </si>
  <si>
    <t>ALHT 115</t>
  </si>
  <si>
    <t>MATH STATISTICS FOR ALLIED HEALTH</t>
  </si>
  <si>
    <t>MATH 112</t>
  </si>
  <si>
    <t>ENGL 013</t>
  </si>
  <si>
    <t>FUNDAMENTALS OF WRITTEN COMMUNICATION</t>
  </si>
  <si>
    <t>VES227</t>
  </si>
  <si>
    <t>TRY DI! PLANNING &amp; PREPARING</t>
  </si>
  <si>
    <t>VES220</t>
  </si>
  <si>
    <t>TEACHING ELEMENTARY MATH CONCEPTUALLY</t>
  </si>
  <si>
    <t>VES237</t>
  </si>
  <si>
    <t>SOCIAL &amp; EMOTIONAL LEARNING</t>
  </si>
  <si>
    <t>MTH131</t>
  </si>
  <si>
    <t>MTH130</t>
  </si>
  <si>
    <t>ENG005</t>
  </si>
  <si>
    <t>FUNDAMENTALS OF WRITING</t>
  </si>
  <si>
    <t>ENG007</t>
  </si>
  <si>
    <t>MTH076</t>
  </si>
  <si>
    <t>BASIC WRITING</t>
  </si>
  <si>
    <t>MTH075</t>
  </si>
  <si>
    <t>RD0203</t>
  </si>
  <si>
    <t>READING SKILLS II</t>
  </si>
  <si>
    <t>RD0103</t>
  </si>
  <si>
    <t>READING SKILLS I</t>
  </si>
  <si>
    <t>EG0605</t>
  </si>
  <si>
    <t>READING AND WRITING STRATEGIES I</t>
  </si>
  <si>
    <t>EG0705</t>
  </si>
  <si>
    <t>READING AND WRITING STATEGIES II</t>
  </si>
  <si>
    <t>EG0603</t>
  </si>
  <si>
    <t>PRE-COMPOSITION II</t>
  </si>
  <si>
    <t>EG0403</t>
  </si>
  <si>
    <t>PRE-COMPOSITION I</t>
  </si>
  <si>
    <t>MA1103</t>
  </si>
  <si>
    <t>EG0613</t>
  </si>
  <si>
    <t>MA0043</t>
  </si>
  <si>
    <t>MA0113</t>
  </si>
  <si>
    <t>MA0033</t>
  </si>
  <si>
    <t>ADVANCED ARITHMETIC</t>
  </si>
  <si>
    <t>Barton</t>
  </si>
  <si>
    <t>Butler</t>
  </si>
  <si>
    <t>Cloud</t>
  </si>
  <si>
    <t>Coffeyville</t>
  </si>
  <si>
    <t>Colby</t>
  </si>
  <si>
    <t>Cowley</t>
  </si>
  <si>
    <t>Dodge</t>
  </si>
  <si>
    <t>Garden</t>
  </si>
  <si>
    <t>FS</t>
  </si>
  <si>
    <t>Highland</t>
  </si>
  <si>
    <t>HutchCC</t>
  </si>
  <si>
    <t>Independence</t>
  </si>
  <si>
    <t>JohnsonCC</t>
  </si>
  <si>
    <t>KCKCC</t>
  </si>
  <si>
    <t>LabetteCC</t>
  </si>
  <si>
    <t>NeoshoCC</t>
  </si>
  <si>
    <t>PrattCC</t>
  </si>
  <si>
    <t>SewardCC</t>
  </si>
  <si>
    <t>MAT 105</t>
  </si>
  <si>
    <t>MA 097</t>
  </si>
  <si>
    <t>ESSENTIALS MATH</t>
  </si>
  <si>
    <t>MA 108</t>
  </si>
  <si>
    <t>MA 099</t>
  </si>
  <si>
    <t>PRINCIPLES OF MATH</t>
  </si>
  <si>
    <t>MA 090</t>
  </si>
  <si>
    <t>MAT 108</t>
  </si>
  <si>
    <t>COM 101</t>
  </si>
  <si>
    <t>MAT 110</t>
  </si>
  <si>
    <t>BUSINESS INCUBATOR</t>
  </si>
  <si>
    <t>BT 095</t>
  </si>
  <si>
    <t>MA 145</t>
  </si>
  <si>
    <t>MATH 110</t>
  </si>
  <si>
    <t>ESSENTIAL MATH</t>
  </si>
  <si>
    <t>MA102</t>
  </si>
  <si>
    <t>ESSENTIAL MATH REVIEW</t>
  </si>
  <si>
    <t>PRINT READING/MATH I</t>
  </si>
  <si>
    <t>WEL110</t>
  </si>
  <si>
    <t>PRINT READING/MATH II</t>
  </si>
  <si>
    <t>WEL210</t>
  </si>
  <si>
    <t>MTT115</t>
  </si>
  <si>
    <t>PRINT READING/MATH III</t>
  </si>
  <si>
    <t>MTT210</t>
  </si>
  <si>
    <t>PRINT READING/MATH IV</t>
  </si>
  <si>
    <t>MTT238</t>
  </si>
  <si>
    <t>MTH 050</t>
  </si>
  <si>
    <t>MTH 101</t>
  </si>
  <si>
    <t>MATH FUNDAMENTALS</t>
  </si>
  <si>
    <t>MTH 020</t>
  </si>
  <si>
    <t>PACER ENGLISH</t>
  </si>
  <si>
    <t>ENG 035</t>
  </si>
  <si>
    <t>SATC</t>
  </si>
  <si>
    <t>FHTC</t>
  </si>
  <si>
    <t>MATC</t>
  </si>
  <si>
    <t>NWKTC</t>
  </si>
  <si>
    <t>NCKTC</t>
  </si>
  <si>
    <t>Washburn T</t>
  </si>
  <si>
    <t>WSU Tech</t>
  </si>
  <si>
    <t>MATH1821</t>
  </si>
  <si>
    <t>MATH1809</t>
  </si>
  <si>
    <t>ENGL1190</t>
  </si>
  <si>
    <t>READ1108</t>
  </si>
  <si>
    <t>COLLEGE PREPARATORY MATHEMATICS I</t>
  </si>
  <si>
    <t>MATH1813</t>
  </si>
  <si>
    <t>COLLEGE PREPARATORY MATHEMATICS II</t>
  </si>
  <si>
    <t>MATH1815</t>
  </si>
  <si>
    <t>COLLEGE PREPARATORY MATHEMATICS III</t>
  </si>
  <si>
    <t>MATH1817</t>
  </si>
  <si>
    <t>COLLEGE PREPARATORY MATHEMATICS IV</t>
  </si>
  <si>
    <t>MATH1825</t>
  </si>
  <si>
    <t>ENGLISH FOR SPEAKERS OF OTHER LANGUAGES</t>
  </si>
  <si>
    <t>ENGL1120</t>
  </si>
  <si>
    <t>ENGLISH FOR SPEAKERS OF OTHER LANGUAGES II</t>
  </si>
  <si>
    <t>ENGL1121</t>
  </si>
  <si>
    <t>ENGLISH FOR SPEAKERS OF OTHER LANGUAGES III</t>
  </si>
  <si>
    <t>ENGL1122</t>
  </si>
  <si>
    <t>ENGLISH STUDY SKILLS</t>
  </si>
  <si>
    <t>ENGL1113</t>
  </si>
  <si>
    <t>ESOL ACADEMIC VOCABULARY</t>
  </si>
  <si>
    <t>ENGL1109</t>
  </si>
  <si>
    <t>ESOL ACADEMIC VOCABULARY II</t>
  </si>
  <si>
    <t>ENGL1126</t>
  </si>
  <si>
    <t>ESOL CONVERSATIONAL ENGLISH</t>
  </si>
  <si>
    <t>ENGL1108</t>
  </si>
  <si>
    <t>ESOL CONVERSATIONAL ENGLISH II</t>
  </si>
  <si>
    <t>ENGL1125</t>
  </si>
  <si>
    <t>ESOL LAB</t>
  </si>
  <si>
    <t>ENGL1105</t>
  </si>
  <si>
    <t>ESOL SENTENCE STRUCTURE</t>
  </si>
  <si>
    <t>ENGL1110</t>
  </si>
  <si>
    <t>ESOL SENTENCE STRUCTURE II</t>
  </si>
  <si>
    <t>ENGL1127</t>
  </si>
  <si>
    <t>FOUNDATIONS OF READING AND WRITING</t>
  </si>
  <si>
    <t>ENGL1191</t>
  </si>
  <si>
    <t>ENGL1195</t>
  </si>
  <si>
    <t>MATH1824</t>
  </si>
  <si>
    <t>INTERMEDIATE ENGLISH</t>
  </si>
  <si>
    <t>ENGL1194</t>
  </si>
  <si>
    <t>INTERMEDIATE READING</t>
  </si>
  <si>
    <t>READ1109</t>
  </si>
  <si>
    <t>JUMP MATH</t>
  </si>
  <si>
    <t>MATH1798</t>
  </si>
  <si>
    <t>MATH LEARNING STRATEGIES</t>
  </si>
  <si>
    <t>MATH1807</t>
  </si>
  <si>
    <t>COLLEGE READING 1</t>
  </si>
  <si>
    <t>RD 011</t>
  </si>
  <si>
    <t>COLLEGE READING 2</t>
  </si>
  <si>
    <t>RD 012</t>
  </si>
  <si>
    <t>ELL COLLEGE READING 1</t>
  </si>
  <si>
    <t>RD 014</t>
  </si>
  <si>
    <t>ELL COLLEGE READING 2</t>
  </si>
  <si>
    <t>RD 015</t>
  </si>
  <si>
    <t>FUNDAMENTALS OF ENGLISH</t>
  </si>
  <si>
    <t>EG 060</t>
  </si>
  <si>
    <t>MA 125</t>
  </si>
  <si>
    <t>INTERMEDIATE ALGEBRA 1 (ALGEBRA MODULE 7)</t>
  </si>
  <si>
    <t>MA 127</t>
  </si>
  <si>
    <t>INTERMEDIATE ALGEBRA 2 (ALGEBRA MODULE 8)</t>
  </si>
  <si>
    <t>MA 128</t>
  </si>
  <si>
    <t>INTERMEDIATE ALGEBRA 3 (ALGEBRA MODULE 9)</t>
  </si>
  <si>
    <t>MA 129</t>
  </si>
  <si>
    <t>PRE-ALGEBRA 1 (ALGEBRA MODULE 1)</t>
  </si>
  <si>
    <t>MA 051</t>
  </si>
  <si>
    <t>PRE-ALGEBRA 2 (ALGEBRA MODULE 2)</t>
  </si>
  <si>
    <t>MA 052</t>
  </si>
  <si>
    <t>PRE-ALGEBRA 3 (ALGEBRA MODULE 3)</t>
  </si>
  <si>
    <t>MA 053</t>
  </si>
  <si>
    <t>Dev English</t>
  </si>
  <si>
    <t>Dev Math</t>
  </si>
  <si>
    <t>TOTAL</t>
  </si>
  <si>
    <t>Community College</t>
  </si>
  <si>
    <t>Technical College</t>
  </si>
  <si>
    <t xml:space="preserve">Community College and Technical College </t>
  </si>
  <si>
    <t>Credit Hours</t>
  </si>
  <si>
    <t>Course #</t>
  </si>
  <si>
    <t>Course Payment Rate</t>
  </si>
  <si>
    <t>Tiered/ Non-Tiered</t>
  </si>
  <si>
    <t>Barton TOTAL</t>
  </si>
  <si>
    <t>Butler Total</t>
  </si>
  <si>
    <t>Cloud Total</t>
  </si>
  <si>
    <t>Coffeyville Total</t>
  </si>
  <si>
    <t>Colby Total</t>
  </si>
  <si>
    <t>Cowley Total</t>
  </si>
  <si>
    <t>Dodge Total</t>
  </si>
  <si>
    <t>Garden Total</t>
  </si>
  <si>
    <t>Fort Scott Total</t>
  </si>
  <si>
    <t>Garden City Total</t>
  </si>
  <si>
    <t>Highland Total</t>
  </si>
  <si>
    <t>Jutch Total</t>
  </si>
  <si>
    <t>Johnson Total</t>
  </si>
  <si>
    <t>Indy Total</t>
  </si>
  <si>
    <t>JCCC Total</t>
  </si>
  <si>
    <t>KCK Total</t>
  </si>
  <si>
    <t>Labette Total</t>
  </si>
  <si>
    <t>Neosho Total</t>
  </si>
  <si>
    <t>Pratt Total</t>
  </si>
  <si>
    <t>Seward Total</t>
  </si>
  <si>
    <t>Barton Total</t>
  </si>
  <si>
    <t>Hutch Total</t>
  </si>
  <si>
    <t>Percent of Non-Tiered Funds</t>
  </si>
  <si>
    <t>Math</t>
  </si>
  <si>
    <t>English</t>
  </si>
  <si>
    <t>TOTAL Community Colleges</t>
  </si>
  <si>
    <t>TOTAL Tech Colleges</t>
  </si>
  <si>
    <t>MATH</t>
  </si>
  <si>
    <t>ENGLISH</t>
  </si>
  <si>
    <t>Developmental courses include intermediate algebra or below and any course that is considered developmental at the for credit or zero credit level.  Any course needed to help the student success in math, reading, writing or English that might be a prerequisite to another course or a course which might not fulfil a general education requirement.</t>
  </si>
  <si>
    <t># of Students in Developmental English (Non-Corequisite)</t>
  </si>
  <si>
    <t>Currently what are your cut scores or GPA requirements that would place a student into developmental or a co requisit class.  If differenct for co-rec or developmental please specify.  If you currenly offer no co-rec please also indicate that.</t>
  </si>
  <si>
    <t xml:space="preserve"># of students in developmental math with 15 or below ACT score (non-corequisite).  </t>
  </si>
  <si>
    <t xml:space="preserve"># of students in co-rec math with 15 or below ACT score .  </t>
  </si>
  <si>
    <t>All Data for AY 23 (July 1, 2023-June 30, 2024)</t>
  </si>
  <si>
    <t># of Students in co-rec math</t>
  </si>
  <si>
    <t xml:space="preserve"># of Students in Co-rec English </t>
  </si>
  <si>
    <t># of students in developmental English or reading with 15 or below ACT (non-corequisite)</t>
  </si>
  <si>
    <t xml:space="preserve"># of students in co rec English or reading with 15 or below ACT </t>
  </si>
  <si>
    <t>If you teach co-rec college algebra what is the DWF rate?</t>
  </si>
  <si>
    <t>If you teach co-rec comp 1 what is the (Drop, withdraw, fail) DWF rate?</t>
  </si>
  <si>
    <t>What are your concerns for our most at-risk learners with eliminating developmental options?  How do you think this will hurt students.</t>
  </si>
  <si>
    <t>Why do you believe adult basic education is not the answer for these students</t>
  </si>
  <si>
    <t>Example</t>
  </si>
  <si>
    <t>What is your College Algebra (Drop, withdraw, fail) DWF rate?</t>
  </si>
  <si>
    <t>What is your Comp 1 DWF Drop, withdraw, fail) rate?</t>
  </si>
  <si>
    <t>Developmental English/reading Credit hours taken by students in previous column</t>
  </si>
  <si>
    <t>Co-rec math Credit hours taken by students in previous column</t>
  </si>
  <si>
    <t>If developmental courses are totally disallowed for any student, what % of students who have either a ACT score of under 15 or a GPA under 2.0 do you believe could be successful in a typical co-rec remediation course</t>
  </si>
  <si>
    <t>It is impossible to stick someone so academically defficent into co-rec.  They have to be able to read before they can succeed in co-rec.</t>
  </si>
  <si>
    <t>Doesn't count toward credit hours for federal fiancial aid, not all colleges have ABE, recent high school graduates in with people without a highschool diploma wont' be effective.</t>
  </si>
  <si>
    <t>College Algebra- 21 to enter or 3.0 GPA. Under this we recommend co-rec.  If under 15 and 2.0 GPA we require developmental.  For Comp 1 it’s a 19 ACT and 2.5 GPA.  Under a 15 ACT and 2.0 GPA we would recommend developmental.  Accuplacer score for math is 2500 and accuplacer for english is 1000.  Also note we use multiple measures so if students meet one measure requirement we don't always collect teh other data you are asking for so the data may be incomplete</t>
  </si>
  <si>
    <t>Co-rec English/ reading Credit hours taken by students in previous column</t>
  </si>
  <si>
    <t>Developmental math Credit hours taken by students in previous column (Intermediate algebra and below is developmental)</t>
  </si>
  <si>
    <t># of students in developmental math (non-corequisite) below a 2.0 GPA at time of admission post high school graduation.</t>
  </si>
  <si>
    <t># of students in co-rec  math with below a 2.0 GPA  at time of admission post high school graduation.</t>
  </si>
  <si>
    <t># of Students in Developmental Math (Non-Corequisite) (Intermediate algebra and below is developmental)</t>
  </si>
  <si>
    <t># of students in developmental English (non-corequisite) below a 2.0 GPA  at time of admission post high school graduation.</t>
  </si>
  <si>
    <t># of students in co-rec English below a 2.0 GPA  at time of admission post high school graduation.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</si>
</sst>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i/>
      <sz val="11"/>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00B050"/>
        <bgColor indexed="64"/>
      </patternFill>
    </fill>
    <fill>
      <patternFill patternType="solid">
        <fgColor theme="1"/>
        <bgColor indexed="64"/>
      </patternFill>
    </fill>
    <fill>
      <patternFill patternType="solid">
        <fgColor theme="2"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top/>
      <bottom style="thick">
        <color auto="1"/>
      </bottom>
      <diagonal/>
    </border>
    <border>
      <left style="thick">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ck">
        <color auto="1"/>
      </right>
      <top/>
      <bottom style="thin">
        <color auto="1"/>
      </bottom>
      <diagonal/>
    </border>
    <border>
      <left/>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ck">
        <color auto="1"/>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16"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33" borderId="0" xfId="0" applyFill="1"/>
    <xf numFmtId="0" fontId="0" fillId="33" borderId="0" xfId="0" applyFill="1" applyAlignment="1">
      <alignment horizontal="left" wrapText="1"/>
    </xf>
    <xf numFmtId="0" fontId="0" fillId="33" borderId="0" xfId="0" applyFill="1" applyAlignment="1">
      <alignment horizontal="center" wrapText="1"/>
    </xf>
    <xf numFmtId="0" fontId="0" fillId="33" borderId="0" xfId="0" applyFill="1" applyAlignment="1">
      <alignment horizontal="center"/>
    </xf>
    <xf numFmtId="0" fontId="0" fillId="35" borderId="0" xfId="0" applyFill="1"/>
    <xf numFmtId="0" fontId="0" fillId="35" borderId="0" xfId="0" applyFill="1" applyAlignment="1">
      <alignment horizontal="left" wrapText="1"/>
    </xf>
    <xf numFmtId="0" fontId="0" fillId="35" borderId="0" xfId="0" applyFill="1" applyAlignment="1">
      <alignment horizontal="center" wrapText="1"/>
    </xf>
    <xf numFmtId="6" fontId="0" fillId="0" borderId="0" xfId="0" applyNumberFormat="1"/>
    <xf numFmtId="38" fontId="16" fillId="36" borderId="0" xfId="0" applyNumberFormat="1" applyFont="1" applyFill="1" applyAlignment="1">
      <alignment horizontal="center" wrapText="1"/>
    </xf>
    <xf numFmtId="0" fontId="0" fillId="37" borderId="0" xfId="0" applyFill="1"/>
    <xf numFmtId="0" fontId="0" fillId="37" borderId="0" xfId="0" applyFill="1" applyAlignment="1">
      <alignment horizontal="left" wrapText="1"/>
    </xf>
    <xf numFmtId="0" fontId="0" fillId="37" borderId="0" xfId="0" applyFill="1" applyAlignment="1">
      <alignment horizontal="center" wrapText="1"/>
    </xf>
    <xf numFmtId="38" fontId="0" fillId="37" borderId="0" xfId="0" applyNumberFormat="1" applyFill="1" applyAlignment="1">
      <alignment horizontal="center" wrapText="1"/>
    </xf>
    <xf numFmtId="164" fontId="0" fillId="36" borderId="0" xfId="42" applyNumberFormat="1" applyFont="1" applyFill="1" applyAlignment="1">
      <alignment horizontal="center"/>
    </xf>
    <xf numFmtId="0" fontId="0" fillId="0" borderId="10" xfId="0" applyBorder="1" applyAlignment="1">
      <alignment horizontal="center"/>
    </xf>
    <xf numFmtId="164" fontId="0" fillId="0" borderId="11" xfId="42" applyNumberFormat="1" applyFont="1" applyBorder="1" applyAlignment="1">
      <alignment horizontal="center"/>
    </xf>
    <xf numFmtId="0" fontId="0" fillId="0" borderId="12" xfId="0" applyBorder="1" applyAlignment="1">
      <alignment horizontal="right"/>
    </xf>
    <xf numFmtId="0" fontId="0" fillId="0" borderId="13" xfId="0" applyBorder="1" applyAlignment="1">
      <alignment horizontal="center"/>
    </xf>
    <xf numFmtId="164" fontId="0" fillId="0" borderId="14" xfId="42" applyNumberFormat="1" applyFont="1" applyBorder="1" applyAlignment="1">
      <alignment horizontal="center"/>
    </xf>
    <xf numFmtId="0" fontId="0" fillId="0" borderId="15" xfId="0" applyBorder="1"/>
    <xf numFmtId="0" fontId="16" fillId="0" borderId="12" xfId="0" applyFont="1" applyBorder="1" applyAlignment="1">
      <alignment horizontal="right"/>
    </xf>
    <xf numFmtId="0" fontId="16" fillId="0" borderId="13" xfId="0" applyFont="1" applyBorder="1" applyAlignment="1">
      <alignment horizontal="center"/>
    </xf>
    <xf numFmtId="164" fontId="16" fillId="0" borderId="14" xfId="42" applyNumberFormat="1" applyFont="1" applyBorder="1" applyAlignment="1">
      <alignment horizontal="center"/>
    </xf>
    <xf numFmtId="0" fontId="16" fillId="0" borderId="16" xfId="0" applyFont="1" applyBorder="1" applyAlignment="1">
      <alignment horizontal="center"/>
    </xf>
    <xf numFmtId="164" fontId="16" fillId="0" borderId="17" xfId="42" applyNumberFormat="1" applyFont="1" applyBorder="1" applyAlignment="1">
      <alignment horizontal="center"/>
    </xf>
    <xf numFmtId="0" fontId="0" fillId="0" borderId="18" xfId="0" applyBorder="1" applyAlignment="1">
      <alignment horizontal="right"/>
    </xf>
    <xf numFmtId="0" fontId="18" fillId="0" borderId="19" xfId="0" applyFont="1" applyBorder="1" applyAlignment="1">
      <alignment horizontal="right"/>
    </xf>
    <xf numFmtId="0" fontId="18" fillId="0" borderId="20" xfId="0" applyFont="1" applyBorder="1" applyAlignment="1">
      <alignment horizontal="center"/>
    </xf>
    <xf numFmtId="164" fontId="18" fillId="0" borderId="21" xfId="0" applyNumberFormat="1" applyFont="1" applyBorder="1" applyAlignment="1">
      <alignment horizontal="center"/>
    </xf>
    <xf numFmtId="0" fontId="16" fillId="0" borderId="23" xfId="0" applyFont="1" applyBorder="1" applyAlignment="1">
      <alignment wrapText="1"/>
    </xf>
    <xf numFmtId="0" fontId="16" fillId="0" borderId="10" xfId="0" applyFont="1" applyBorder="1" applyAlignment="1">
      <alignmen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12" xfId="0" applyBorder="1"/>
    <xf numFmtId="0" fontId="0" fillId="0" borderId="13" xfId="0" applyBorder="1" applyAlignment="1">
      <alignment horizontal="left" wrapText="1"/>
    </xf>
    <xf numFmtId="0" fontId="0" fillId="0" borderId="13" xfId="0" applyBorder="1" applyAlignment="1">
      <alignment horizontal="center" wrapText="1"/>
    </xf>
    <xf numFmtId="0" fontId="0" fillId="0" borderId="14" xfId="0" applyBorder="1" applyAlignment="1">
      <alignment horizontal="center" wrapText="1"/>
    </xf>
    <xf numFmtId="0" fontId="0" fillId="33" borderId="12" xfId="0" applyFill="1" applyBorder="1"/>
    <xf numFmtId="0" fontId="0" fillId="33" borderId="13" xfId="0" applyFill="1" applyBorder="1" applyAlignment="1">
      <alignment horizontal="left" wrapText="1"/>
    </xf>
    <xf numFmtId="0" fontId="0" fillId="33" borderId="13" xfId="0" applyFill="1" applyBorder="1" applyAlignment="1">
      <alignment horizontal="center" wrapText="1"/>
    </xf>
    <xf numFmtId="0" fontId="0" fillId="33" borderId="14" xfId="0" applyFill="1" applyBorder="1" applyAlignment="1">
      <alignment horizontal="center" wrapText="1"/>
    </xf>
    <xf numFmtId="0" fontId="0" fillId="0" borderId="16" xfId="0" applyBorder="1" applyAlignment="1">
      <alignment horizontal="left"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19" xfId="0" applyBorder="1"/>
    <xf numFmtId="0" fontId="0" fillId="0" borderId="20" xfId="0" applyBorder="1" applyAlignment="1">
      <alignment horizontal="left" wrapText="1"/>
    </xf>
    <xf numFmtId="0" fontId="0" fillId="0" borderId="20" xfId="0" applyBorder="1" applyAlignment="1">
      <alignment horizontal="center" wrapText="1"/>
    </xf>
    <xf numFmtId="38" fontId="16" fillId="33" borderId="21" xfId="0" applyNumberFormat="1" applyFont="1" applyFill="1" applyBorder="1" applyAlignment="1">
      <alignment horizontal="center" wrapText="1"/>
    </xf>
    <xf numFmtId="0" fontId="0" fillId="38" borderId="12" xfId="0" applyFill="1" applyBorder="1"/>
    <xf numFmtId="0" fontId="0" fillId="38" borderId="13" xfId="0" applyFill="1" applyBorder="1" applyAlignment="1">
      <alignment horizontal="left" wrapText="1"/>
    </xf>
    <xf numFmtId="0" fontId="0" fillId="38" borderId="13" xfId="0" applyFill="1" applyBorder="1" applyAlignment="1">
      <alignment horizontal="center" wrapText="1"/>
    </xf>
    <xf numFmtId="0" fontId="0" fillId="38" borderId="14" xfId="0" applyFill="1" applyBorder="1" applyAlignment="1">
      <alignment horizontal="center" wrapText="1"/>
    </xf>
    <xf numFmtId="6" fontId="16" fillId="34" borderId="0" xfId="0" applyNumberFormat="1" applyFont="1" applyFill="1"/>
    <xf numFmtId="6" fontId="16" fillId="34" borderId="0" xfId="0" applyNumberFormat="1" applyFont="1" applyFill="1" applyAlignment="1">
      <alignment wrapText="1"/>
    </xf>
    <xf numFmtId="6" fontId="16" fillId="38" borderId="0" xfId="0" applyNumberFormat="1" applyFont="1" applyFill="1"/>
    <xf numFmtId="6" fontId="0" fillId="0" borderId="0" xfId="0" applyNumberFormat="1" applyAlignment="1">
      <alignment horizontal="center"/>
    </xf>
    <xf numFmtId="6" fontId="0" fillId="33" borderId="0" xfId="0" applyNumberFormat="1" applyFill="1"/>
    <xf numFmtId="9" fontId="0" fillId="0" borderId="22" xfId="44" applyFont="1" applyBorder="1" applyAlignment="1">
      <alignment horizontal="center"/>
    </xf>
    <xf numFmtId="0" fontId="18" fillId="0" borderId="0" xfId="0" applyFont="1" applyAlignment="1">
      <alignment horizontal="right"/>
    </xf>
    <xf numFmtId="0" fontId="18" fillId="0" borderId="0" xfId="0" applyFont="1" applyAlignment="1">
      <alignment horizontal="center"/>
    </xf>
    <xf numFmtId="164" fontId="18" fillId="0" borderId="0" xfId="0" applyNumberFormat="1" applyFont="1" applyAlignment="1">
      <alignment horizontal="center"/>
    </xf>
    <xf numFmtId="9" fontId="0" fillId="0" borderId="0" xfId="44" applyFont="1" applyBorder="1" applyAlignment="1">
      <alignment horizontal="center"/>
    </xf>
    <xf numFmtId="0" fontId="0" fillId="0" borderId="23" xfId="0" applyBorder="1"/>
    <xf numFmtId="6" fontId="0" fillId="0" borderId="13" xfId="0" applyNumberFormat="1" applyBorder="1" applyAlignment="1">
      <alignment horizontal="center"/>
    </xf>
    <xf numFmtId="165" fontId="0" fillId="0" borderId="13" xfId="43" applyNumberFormat="1" applyFont="1" applyBorder="1" applyAlignment="1">
      <alignment horizontal="center"/>
    </xf>
    <xf numFmtId="6" fontId="0" fillId="0" borderId="14" xfId="0" applyNumberForma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5" xfId="0" applyFont="1" applyBorder="1" applyAlignment="1">
      <alignment horizontal="right"/>
    </xf>
    <xf numFmtId="6" fontId="16" fillId="0" borderId="16" xfId="0" applyNumberFormat="1" applyFont="1" applyBorder="1" applyAlignment="1">
      <alignment horizontal="center"/>
    </xf>
    <xf numFmtId="165" fontId="16" fillId="0" borderId="16" xfId="43" applyNumberFormat="1" applyFont="1" applyBorder="1" applyAlignment="1">
      <alignment horizontal="center"/>
    </xf>
    <xf numFmtId="6" fontId="16" fillId="0" borderId="17" xfId="0" applyNumberFormat="1" applyFont="1" applyBorder="1" applyAlignment="1">
      <alignment horizontal="center"/>
    </xf>
    <xf numFmtId="0" fontId="0" fillId="34" borderId="12" xfId="0" applyFill="1" applyBorder="1"/>
    <xf numFmtId="6" fontId="0" fillId="34" borderId="13" xfId="0" applyNumberFormat="1" applyFill="1" applyBorder="1" applyAlignment="1">
      <alignment horizontal="center"/>
    </xf>
    <xf numFmtId="165" fontId="0" fillId="34" borderId="13" xfId="43" applyNumberFormat="1" applyFont="1" applyFill="1" applyBorder="1" applyAlignment="1">
      <alignment horizontal="center"/>
    </xf>
    <xf numFmtId="0" fontId="0" fillId="34" borderId="13" xfId="0" applyFill="1" applyBorder="1" applyAlignment="1">
      <alignment horizontal="center"/>
    </xf>
    <xf numFmtId="165" fontId="0" fillId="0" borderId="10" xfId="43" applyNumberFormat="1" applyFont="1" applyBorder="1" applyAlignment="1">
      <alignment horizontal="center"/>
    </xf>
    <xf numFmtId="165" fontId="0" fillId="0" borderId="11" xfId="0" applyNumberFormat="1" applyBorder="1" applyAlignment="1">
      <alignment horizontal="center"/>
    </xf>
    <xf numFmtId="165" fontId="0" fillId="0" borderId="14" xfId="0" applyNumberFormat="1" applyBorder="1" applyAlignment="1">
      <alignment horizontal="center"/>
    </xf>
    <xf numFmtId="6" fontId="16" fillId="0" borderId="15" xfId="0" applyNumberFormat="1" applyFont="1" applyBorder="1" applyAlignment="1">
      <alignment horizontal="right"/>
    </xf>
    <xf numFmtId="165" fontId="16" fillId="0" borderId="16" xfId="0" applyNumberFormat="1" applyFont="1" applyBorder="1" applyAlignment="1">
      <alignment horizontal="center"/>
    </xf>
    <xf numFmtId="165" fontId="16" fillId="0" borderId="17" xfId="0" applyNumberFormat="1" applyFont="1" applyBorder="1" applyAlignment="1">
      <alignment horizontal="center"/>
    </xf>
    <xf numFmtId="0" fontId="0" fillId="34" borderId="23" xfId="0" applyFill="1" applyBorder="1"/>
    <xf numFmtId="0" fontId="0" fillId="0" borderId="13" xfId="0" applyBorder="1"/>
    <xf numFmtId="0" fontId="0" fillId="0" borderId="14" xfId="0" applyBorder="1"/>
    <xf numFmtId="0" fontId="0" fillId="0" borderId="16" xfId="0" applyBorder="1"/>
    <xf numFmtId="0" fontId="0" fillId="0" borderId="17" xfId="0" applyBorder="1"/>
    <xf numFmtId="0" fontId="0" fillId="0" borderId="30" xfId="0" applyBorder="1"/>
    <xf numFmtId="0" fontId="0" fillId="0" borderId="31" xfId="0" applyBorder="1"/>
    <xf numFmtId="0" fontId="0" fillId="0" borderId="32" xfId="0" applyBorder="1"/>
    <xf numFmtId="0" fontId="0" fillId="34" borderId="32" xfId="0" applyFill="1" applyBorder="1"/>
    <xf numFmtId="0" fontId="0" fillId="0" borderId="33" xfId="0" applyBorder="1"/>
    <xf numFmtId="0" fontId="19" fillId="0" borderId="0" xfId="0" applyFont="1" applyAlignment="1">
      <alignment vertical="center" wrapText="1"/>
    </xf>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19" fillId="0" borderId="19"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20" xfId="0" applyFont="1" applyBorder="1" applyAlignment="1">
      <alignment vertical="center" wrapText="1"/>
    </xf>
    <xf numFmtId="0" fontId="19" fillId="0" borderId="42" xfId="0" applyFont="1" applyBorder="1" applyAlignment="1">
      <alignment vertical="center" wrapText="1"/>
    </xf>
    <xf numFmtId="0" fontId="19" fillId="0" borderId="41" xfId="0" applyFont="1" applyBorder="1" applyAlignment="1">
      <alignment vertical="center" wrapText="1"/>
    </xf>
    <xf numFmtId="0" fontId="19" fillId="0" borderId="21" xfId="0" applyFont="1" applyBorder="1" applyAlignment="1">
      <alignment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vertical="center" wrapText="1"/>
    </xf>
    <xf numFmtId="0" fontId="19" fillId="0" borderId="46" xfId="0" applyFont="1" applyBorder="1" applyAlignment="1">
      <alignment vertical="center" wrapText="1"/>
    </xf>
    <xf numFmtId="0" fontId="19" fillId="0" borderId="47" xfId="0" applyFont="1" applyBorder="1" applyAlignment="1">
      <alignment vertical="center" wrapText="1"/>
    </xf>
    <xf numFmtId="9" fontId="19" fillId="0" borderId="44" xfId="0" applyNumberFormat="1" applyFont="1" applyBorder="1" applyAlignment="1">
      <alignment horizontal="center" vertical="center" wrapText="1"/>
    </xf>
    <xf numFmtId="9" fontId="19" fillId="0" borderId="44" xfId="0" applyNumberFormat="1" applyFont="1" applyBorder="1" applyAlignment="1">
      <alignment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33" borderId="34" xfId="0" applyFont="1" applyFill="1" applyBorder="1" applyAlignment="1">
      <alignment horizontal="center" wrapText="1"/>
    </xf>
    <xf numFmtId="0" fontId="16" fillId="33" borderId="40" xfId="0" applyFont="1" applyFill="1" applyBorder="1" applyAlignment="1">
      <alignment horizont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FFC1-7B7C-40F0-A3B6-BDF847DF5FF7}">
  <dimension ref="A1:M299"/>
  <sheetViews>
    <sheetView topLeftCell="A56" zoomScale="90" zoomScaleNormal="90" workbookViewId="0">
      <selection activeCell="C66" sqref="C66"/>
    </sheetView>
  </sheetViews>
  <sheetFormatPr defaultRowHeight="14.5" x14ac:dyDescent="0.35"/>
  <cols>
    <col min="1" max="1" width="13.08984375" customWidth="1"/>
    <col min="2" max="2" width="40.54296875" customWidth="1"/>
    <col min="3" max="3" width="12.36328125" style="4" customWidth="1"/>
    <col min="4" max="4" width="12.08984375" style="4" customWidth="1"/>
    <col min="5" max="5" width="12" style="4" customWidth="1"/>
    <col min="6" max="6" width="18.54296875" style="4" customWidth="1"/>
    <col min="7" max="7" width="11" style="4" customWidth="1"/>
    <col min="8" max="8" width="7.81640625" style="4" customWidth="1"/>
    <col min="9" max="9" width="10.26953125" style="4" customWidth="1"/>
    <col min="10" max="10" width="9.7265625" style="4" customWidth="1"/>
    <col min="11" max="11" width="16.453125" style="4" hidden="1" customWidth="1"/>
    <col min="12" max="12" width="11.54296875" style="60" hidden="1" customWidth="1"/>
    <col min="13" max="13" width="14.1796875" style="4" customWidth="1"/>
  </cols>
  <sheetData>
    <row r="1" spans="2:5" ht="15" customHeight="1" thickTop="1" x14ac:dyDescent="0.35">
      <c r="B1" s="30" t="s">
        <v>395</v>
      </c>
      <c r="C1" s="19" t="s">
        <v>392</v>
      </c>
      <c r="D1" s="20">
        <v>1652304</v>
      </c>
      <c r="E1" s="119" t="s">
        <v>424</v>
      </c>
    </row>
    <row r="2" spans="2:5" x14ac:dyDescent="0.35">
      <c r="B2" s="21" t="s">
        <v>395</v>
      </c>
      <c r="C2" s="22" t="s">
        <v>393</v>
      </c>
      <c r="D2" s="23">
        <v>3288910</v>
      </c>
      <c r="E2" s="120"/>
    </row>
    <row r="3" spans="2:5" x14ac:dyDescent="0.35">
      <c r="B3" s="25"/>
      <c r="C3" s="26" t="s">
        <v>394</v>
      </c>
      <c r="D3" s="27">
        <v>4941214</v>
      </c>
      <c r="E3" s="120"/>
    </row>
    <row r="4" spans="2:5" x14ac:dyDescent="0.35">
      <c r="B4" s="21" t="s">
        <v>396</v>
      </c>
      <c r="C4" s="22" t="s">
        <v>392</v>
      </c>
      <c r="D4" s="23">
        <v>17787</v>
      </c>
      <c r="E4" s="120"/>
    </row>
    <row r="5" spans="2:5" x14ac:dyDescent="0.35">
      <c r="B5" s="21" t="s">
        <v>396</v>
      </c>
      <c r="C5" s="22" t="s">
        <v>393</v>
      </c>
      <c r="D5" s="23">
        <v>542415</v>
      </c>
      <c r="E5" s="120"/>
    </row>
    <row r="6" spans="2:5" ht="15" thickBot="1" x14ac:dyDescent="0.4">
      <c r="B6" s="24"/>
      <c r="C6" s="28" t="s">
        <v>394</v>
      </c>
      <c r="D6" s="29">
        <v>560202</v>
      </c>
      <c r="E6" s="121"/>
    </row>
    <row r="7" spans="2:5" ht="16.5" thickTop="1" thickBot="1" x14ac:dyDescent="0.4">
      <c r="B7" s="31" t="s">
        <v>397</v>
      </c>
      <c r="C7" s="32" t="s">
        <v>394</v>
      </c>
      <c r="D7" s="33">
        <v>5501416</v>
      </c>
      <c r="E7" s="62">
        <f>D7/66000000</f>
        <v>8.3354787878787875E-2</v>
      </c>
    </row>
    <row r="8" spans="2:5" ht="16.5" thickTop="1" thickBot="1" x14ac:dyDescent="0.4">
      <c r="B8" s="63"/>
      <c r="C8" s="64"/>
      <c r="D8" s="65"/>
      <c r="E8" s="66"/>
    </row>
    <row r="9" spans="2:5" ht="15" thickTop="1" x14ac:dyDescent="0.35">
      <c r="B9" s="67"/>
      <c r="C9" s="71" t="s">
        <v>425</v>
      </c>
      <c r="D9" s="71" t="s">
        <v>426</v>
      </c>
      <c r="E9" s="72" t="s">
        <v>394</v>
      </c>
    </row>
    <row r="10" spans="2:5" x14ac:dyDescent="0.35">
      <c r="B10" s="38" t="s">
        <v>422</v>
      </c>
      <c r="C10" s="68">
        <v>421699</v>
      </c>
      <c r="D10" s="69">
        <v>153817</v>
      </c>
      <c r="E10" s="70">
        <f>SUM(C10:D10)</f>
        <v>575516</v>
      </c>
    </row>
    <row r="11" spans="2:5" x14ac:dyDescent="0.35">
      <c r="B11" s="38" t="s">
        <v>403</v>
      </c>
      <c r="C11" s="68">
        <v>550305</v>
      </c>
      <c r="D11" s="69">
        <v>232464</v>
      </c>
      <c r="E11" s="70">
        <f t="shared" ref="E11:E28" si="0">SUM(C11:D11)</f>
        <v>782769</v>
      </c>
    </row>
    <row r="12" spans="2:5" x14ac:dyDescent="0.35">
      <c r="B12" s="38" t="s">
        <v>404</v>
      </c>
      <c r="C12" s="68">
        <v>149640</v>
      </c>
      <c r="D12" s="69">
        <v>36578</v>
      </c>
      <c r="E12" s="70">
        <f t="shared" si="0"/>
        <v>186218</v>
      </c>
    </row>
    <row r="13" spans="2:5" x14ac:dyDescent="0.35">
      <c r="B13" s="38" t="s">
        <v>405</v>
      </c>
      <c r="C13" s="68">
        <v>107492</v>
      </c>
      <c r="D13" s="69">
        <v>53592</v>
      </c>
      <c r="E13" s="70">
        <f t="shared" si="0"/>
        <v>161084</v>
      </c>
    </row>
    <row r="14" spans="2:5" x14ac:dyDescent="0.35">
      <c r="B14" s="38" t="s">
        <v>406</v>
      </c>
      <c r="C14" s="68">
        <v>36888</v>
      </c>
      <c r="D14" s="69">
        <v>0</v>
      </c>
      <c r="E14" s="70">
        <f t="shared" si="0"/>
        <v>36888</v>
      </c>
    </row>
    <row r="15" spans="2:5" x14ac:dyDescent="0.35">
      <c r="B15" s="38" t="s">
        <v>407</v>
      </c>
      <c r="C15" s="68">
        <v>74704</v>
      </c>
      <c r="D15" s="69">
        <v>44544</v>
      </c>
      <c r="E15" s="70">
        <f t="shared" si="0"/>
        <v>119248</v>
      </c>
    </row>
    <row r="16" spans="2:5" x14ac:dyDescent="0.35">
      <c r="B16" s="38" t="s">
        <v>408</v>
      </c>
      <c r="C16" s="68">
        <v>93728</v>
      </c>
      <c r="D16" s="69">
        <v>26912</v>
      </c>
      <c r="E16" s="70">
        <f t="shared" si="0"/>
        <v>120640</v>
      </c>
    </row>
    <row r="17" spans="2:5" x14ac:dyDescent="0.35">
      <c r="B17" s="77" t="s">
        <v>410</v>
      </c>
      <c r="C17" s="78">
        <v>53670</v>
      </c>
      <c r="D17" s="79">
        <v>5800</v>
      </c>
      <c r="E17" s="70">
        <f t="shared" si="0"/>
        <v>59470</v>
      </c>
    </row>
    <row r="18" spans="2:5" x14ac:dyDescent="0.35">
      <c r="B18" s="77" t="s">
        <v>409</v>
      </c>
      <c r="C18" s="80">
        <v>134096</v>
      </c>
      <c r="D18" s="79">
        <v>224498</v>
      </c>
      <c r="E18" s="70">
        <f t="shared" si="0"/>
        <v>358594</v>
      </c>
    </row>
    <row r="19" spans="2:5" x14ac:dyDescent="0.35">
      <c r="B19" s="77" t="s">
        <v>412</v>
      </c>
      <c r="C19" s="78">
        <v>86072</v>
      </c>
      <c r="D19" s="79">
        <v>32712</v>
      </c>
      <c r="E19" s="70">
        <f t="shared" si="0"/>
        <v>118784</v>
      </c>
    </row>
    <row r="20" spans="2:5" x14ac:dyDescent="0.35">
      <c r="B20" s="77" t="s">
        <v>423</v>
      </c>
      <c r="C20" s="78">
        <v>244760</v>
      </c>
      <c r="D20" s="79">
        <v>78571</v>
      </c>
      <c r="E20" s="70">
        <f t="shared" si="0"/>
        <v>323331</v>
      </c>
    </row>
    <row r="21" spans="2:5" x14ac:dyDescent="0.35">
      <c r="B21" s="77" t="s">
        <v>415</v>
      </c>
      <c r="C21" s="78">
        <v>52278</v>
      </c>
      <c r="D21" s="79">
        <v>17323</v>
      </c>
      <c r="E21" s="70">
        <f t="shared" si="0"/>
        <v>69601</v>
      </c>
    </row>
    <row r="22" spans="2:5" x14ac:dyDescent="0.35">
      <c r="B22" s="77" t="s">
        <v>414</v>
      </c>
      <c r="C22" s="78">
        <v>772791</v>
      </c>
      <c r="D22" s="79">
        <v>451782</v>
      </c>
      <c r="E22" s="70">
        <f t="shared" si="0"/>
        <v>1224573</v>
      </c>
    </row>
    <row r="23" spans="2:5" x14ac:dyDescent="0.35">
      <c r="B23" s="77" t="s">
        <v>417</v>
      </c>
      <c r="C23" s="78">
        <v>295336</v>
      </c>
      <c r="D23" s="79">
        <v>216919</v>
      </c>
      <c r="E23" s="70">
        <f t="shared" si="0"/>
        <v>512255</v>
      </c>
    </row>
    <row r="24" spans="2:5" x14ac:dyDescent="0.35">
      <c r="B24" s="77" t="s">
        <v>418</v>
      </c>
      <c r="C24" s="78">
        <v>33253</v>
      </c>
      <c r="D24" s="79">
        <v>4640</v>
      </c>
      <c r="E24" s="70">
        <f t="shared" si="0"/>
        <v>37893</v>
      </c>
    </row>
    <row r="25" spans="2:5" x14ac:dyDescent="0.35">
      <c r="B25" s="77" t="s">
        <v>419</v>
      </c>
      <c r="C25" s="78">
        <v>52046</v>
      </c>
      <c r="D25" s="79">
        <v>24901</v>
      </c>
      <c r="E25" s="70">
        <f t="shared" si="0"/>
        <v>76947</v>
      </c>
    </row>
    <row r="26" spans="2:5" x14ac:dyDescent="0.35">
      <c r="B26" s="77" t="s">
        <v>420</v>
      </c>
      <c r="C26" s="78">
        <v>70528</v>
      </c>
      <c r="D26" s="79">
        <v>24438</v>
      </c>
      <c r="E26" s="70">
        <f t="shared" si="0"/>
        <v>94966</v>
      </c>
    </row>
    <row r="27" spans="2:5" x14ac:dyDescent="0.35">
      <c r="B27" s="38" t="s">
        <v>421</v>
      </c>
      <c r="C27" s="68">
        <v>59624</v>
      </c>
      <c r="D27" s="69">
        <v>22813</v>
      </c>
      <c r="E27" s="70">
        <f t="shared" si="0"/>
        <v>82437</v>
      </c>
    </row>
    <row r="28" spans="2:5" ht="15" thickBot="1" x14ac:dyDescent="0.4">
      <c r="B28" s="73" t="s">
        <v>427</v>
      </c>
      <c r="C28" s="74">
        <v>3288910</v>
      </c>
      <c r="D28" s="75">
        <v>1652304</v>
      </c>
      <c r="E28" s="76">
        <f t="shared" si="0"/>
        <v>4941214</v>
      </c>
    </row>
    <row r="29" spans="2:5" ht="15" thickTop="1" x14ac:dyDescent="0.35">
      <c r="B29" s="87" t="s">
        <v>317</v>
      </c>
      <c r="C29" s="81">
        <v>26448</v>
      </c>
      <c r="D29" s="69">
        <v>0</v>
      </c>
      <c r="E29" s="82">
        <f>SUM(C29:D29)</f>
        <v>26448</v>
      </c>
    </row>
    <row r="30" spans="2:5" x14ac:dyDescent="0.35">
      <c r="B30" s="77" t="s">
        <v>318</v>
      </c>
      <c r="C30" s="69">
        <v>52432</v>
      </c>
      <c r="D30" s="69">
        <v>0</v>
      </c>
      <c r="E30" s="83">
        <f t="shared" ref="E30:E35" si="1">SUM(C30:D30)</f>
        <v>52432</v>
      </c>
    </row>
    <row r="31" spans="2:5" x14ac:dyDescent="0.35">
      <c r="B31" s="77" t="s">
        <v>320</v>
      </c>
      <c r="C31" s="69">
        <v>100997</v>
      </c>
      <c r="D31" s="69">
        <v>0</v>
      </c>
      <c r="E31" s="83">
        <f t="shared" si="1"/>
        <v>100997</v>
      </c>
    </row>
    <row r="32" spans="2:5" x14ac:dyDescent="0.35">
      <c r="B32" s="77" t="s">
        <v>319</v>
      </c>
      <c r="C32" s="69">
        <v>35109</v>
      </c>
      <c r="D32" s="69">
        <v>0</v>
      </c>
      <c r="E32" s="83">
        <f t="shared" si="1"/>
        <v>35109</v>
      </c>
    </row>
    <row r="33" spans="1:13" x14ac:dyDescent="0.35">
      <c r="B33" s="77" t="s">
        <v>316</v>
      </c>
      <c r="C33" s="69">
        <v>38048</v>
      </c>
      <c r="D33" s="69">
        <v>0</v>
      </c>
      <c r="E33" s="83">
        <f t="shared" si="1"/>
        <v>38048</v>
      </c>
    </row>
    <row r="34" spans="1:13" x14ac:dyDescent="0.35">
      <c r="B34" s="77" t="s">
        <v>322</v>
      </c>
      <c r="C34" s="69">
        <v>253653</v>
      </c>
      <c r="D34" s="69">
        <v>17787</v>
      </c>
      <c r="E34" s="83">
        <f t="shared" si="1"/>
        <v>271440</v>
      </c>
    </row>
    <row r="35" spans="1:13" ht="15" thickBot="1" x14ac:dyDescent="0.4">
      <c r="B35" s="84" t="s">
        <v>428</v>
      </c>
      <c r="C35" s="85">
        <f>SUM(C29:C34)</f>
        <v>506687</v>
      </c>
      <c r="D35" s="75">
        <f>SUM(D29:D34)</f>
        <v>17787</v>
      </c>
      <c r="E35" s="86">
        <f t="shared" si="1"/>
        <v>524474</v>
      </c>
    </row>
    <row r="36" spans="1:13" ht="15.5" thickTop="1" thickBot="1" x14ac:dyDescent="0.4"/>
    <row r="37" spans="1:13" ht="87.5" thickTop="1" x14ac:dyDescent="0.35">
      <c r="A37" s="34" t="s">
        <v>429</v>
      </c>
      <c r="B37" s="35" t="s">
        <v>0</v>
      </c>
      <c r="C37" s="35" t="s">
        <v>398</v>
      </c>
      <c r="D37" s="35" t="s">
        <v>399</v>
      </c>
      <c r="E37" s="35" t="s">
        <v>400</v>
      </c>
      <c r="F37" s="36" t="s">
        <v>1</v>
      </c>
      <c r="G37" s="36" t="s">
        <v>2</v>
      </c>
      <c r="H37" s="36" t="s">
        <v>3</v>
      </c>
      <c r="I37" s="36" t="s">
        <v>4</v>
      </c>
      <c r="J37" s="37" t="s">
        <v>5</v>
      </c>
      <c r="M37"/>
    </row>
    <row r="38" spans="1:13" s="5" customFormat="1" x14ac:dyDescent="0.35">
      <c r="A38" t="s">
        <v>266</v>
      </c>
      <c r="B38" s="2" t="s">
        <v>15</v>
      </c>
      <c r="C38" s="3">
        <v>3</v>
      </c>
      <c r="D38" s="3" t="s">
        <v>323</v>
      </c>
      <c r="E38" s="3">
        <v>232</v>
      </c>
      <c r="F38" s="3">
        <v>69</v>
      </c>
      <c r="G38" s="3">
        <v>528</v>
      </c>
      <c r="H38" s="3">
        <v>5336</v>
      </c>
      <c r="I38" s="3">
        <v>81664</v>
      </c>
      <c r="J38" s="3">
        <v>87000</v>
      </c>
      <c r="L38" s="61"/>
    </row>
    <row r="39" spans="1:13" s="5" customFormat="1" x14ac:dyDescent="0.35">
      <c r="A39" t="s">
        <v>266</v>
      </c>
      <c r="B39" s="2" t="s">
        <v>14</v>
      </c>
      <c r="C39" s="3">
        <v>3</v>
      </c>
      <c r="D39" s="3" t="s">
        <v>324</v>
      </c>
      <c r="E39" s="3">
        <v>232</v>
      </c>
      <c r="F39" s="3">
        <v>36</v>
      </c>
      <c r="G39" s="3">
        <v>360</v>
      </c>
      <c r="H39" s="3">
        <v>2784</v>
      </c>
      <c r="I39" s="3">
        <v>55680</v>
      </c>
      <c r="J39" s="3">
        <v>58464</v>
      </c>
      <c r="L39" s="61"/>
    </row>
    <row r="40" spans="1:13" s="5" customFormat="1" x14ac:dyDescent="0.35">
      <c r="A40" t="s">
        <v>266</v>
      </c>
      <c r="B40" s="2" t="s">
        <v>327</v>
      </c>
      <c r="C40" s="3">
        <v>3</v>
      </c>
      <c r="D40" s="3" t="s">
        <v>328</v>
      </c>
      <c r="E40" s="3">
        <v>232</v>
      </c>
      <c r="F40" s="3">
        <v>132</v>
      </c>
      <c r="G40" s="3">
        <v>228</v>
      </c>
      <c r="H40" s="3">
        <v>10208</v>
      </c>
      <c r="I40" s="3">
        <v>35264</v>
      </c>
      <c r="J40" s="3">
        <v>45472</v>
      </c>
      <c r="L40" s="61"/>
    </row>
    <row r="41" spans="1:13" x14ac:dyDescent="0.35">
      <c r="A41" t="s">
        <v>266</v>
      </c>
      <c r="B41" s="2" t="s">
        <v>329</v>
      </c>
      <c r="C41" s="3">
        <v>3</v>
      </c>
      <c r="D41" s="3" t="s">
        <v>330</v>
      </c>
      <c r="E41" s="3">
        <v>232</v>
      </c>
      <c r="F41" s="3">
        <v>90</v>
      </c>
      <c r="G41" s="3">
        <v>129</v>
      </c>
      <c r="H41" s="3">
        <v>6960</v>
      </c>
      <c r="I41" s="3">
        <v>19952</v>
      </c>
      <c r="J41" s="3">
        <v>26912</v>
      </c>
      <c r="K41"/>
      <c r="L41" s="12"/>
      <c r="M41"/>
    </row>
    <row r="42" spans="1:13" x14ac:dyDescent="0.35">
      <c r="A42" t="s">
        <v>266</v>
      </c>
      <c r="B42" s="2" t="s">
        <v>331</v>
      </c>
      <c r="C42" s="3">
        <v>3</v>
      </c>
      <c r="D42" s="3" t="s">
        <v>332</v>
      </c>
      <c r="E42" s="3">
        <v>232</v>
      </c>
      <c r="F42" s="3">
        <v>42</v>
      </c>
      <c r="G42" s="3">
        <v>21</v>
      </c>
      <c r="H42" s="3">
        <v>3248</v>
      </c>
      <c r="I42" s="3">
        <v>3248</v>
      </c>
      <c r="J42" s="3">
        <v>6496</v>
      </c>
      <c r="K42"/>
      <c r="L42" s="12"/>
      <c r="M42"/>
    </row>
    <row r="43" spans="1:13" x14ac:dyDescent="0.35">
      <c r="A43" t="s">
        <v>266</v>
      </c>
      <c r="B43" s="2" t="s">
        <v>333</v>
      </c>
      <c r="C43" s="3">
        <v>2</v>
      </c>
      <c r="D43" s="3" t="s">
        <v>334</v>
      </c>
      <c r="E43" s="3">
        <v>232</v>
      </c>
      <c r="F43" s="3">
        <v>0</v>
      </c>
      <c r="G43" s="3">
        <v>6</v>
      </c>
      <c r="H43" s="3">
        <v>0</v>
      </c>
      <c r="I43" s="3">
        <v>928</v>
      </c>
      <c r="J43" s="3">
        <v>928</v>
      </c>
      <c r="K43"/>
      <c r="L43" s="12"/>
      <c r="M43"/>
    </row>
    <row r="44" spans="1:13" x14ac:dyDescent="0.35">
      <c r="A44" t="s">
        <v>266</v>
      </c>
      <c r="B44" s="2" t="s">
        <v>333</v>
      </c>
      <c r="C44" s="3">
        <v>1</v>
      </c>
      <c r="D44" s="3" t="s">
        <v>334</v>
      </c>
      <c r="E44" s="3">
        <v>232</v>
      </c>
      <c r="F44" s="3">
        <v>0</v>
      </c>
      <c r="G44" s="3">
        <v>0</v>
      </c>
      <c r="H44" s="3">
        <v>0</v>
      </c>
      <c r="I44" s="3">
        <v>0</v>
      </c>
      <c r="J44" s="3">
        <v>0</v>
      </c>
      <c r="K44"/>
      <c r="L44" s="12"/>
      <c r="M44"/>
    </row>
    <row r="45" spans="1:13" x14ac:dyDescent="0.35">
      <c r="A45" s="5" t="s">
        <v>266</v>
      </c>
      <c r="B45" s="6" t="s">
        <v>9</v>
      </c>
      <c r="C45" s="7">
        <v>3</v>
      </c>
      <c r="D45" s="7" t="s">
        <v>360</v>
      </c>
      <c r="E45" s="7">
        <v>232</v>
      </c>
      <c r="F45" s="7">
        <v>144</v>
      </c>
      <c r="G45" s="7">
        <v>726</v>
      </c>
      <c r="H45" s="7">
        <v>11136</v>
      </c>
      <c r="I45" s="7">
        <v>112288</v>
      </c>
      <c r="J45" s="7">
        <v>123424</v>
      </c>
      <c r="K45"/>
      <c r="L45" s="12"/>
      <c r="M45"/>
    </row>
    <row r="46" spans="1:13" x14ac:dyDescent="0.35">
      <c r="A46" t="s">
        <v>266</v>
      </c>
      <c r="B46" s="2" t="s">
        <v>365</v>
      </c>
      <c r="C46" s="3">
        <v>2</v>
      </c>
      <c r="D46" s="3" t="s">
        <v>366</v>
      </c>
      <c r="E46" s="3">
        <v>232</v>
      </c>
      <c r="F46" s="3">
        <v>0</v>
      </c>
      <c r="G46" s="3">
        <v>0</v>
      </c>
      <c r="H46" s="3">
        <v>0</v>
      </c>
      <c r="I46" s="3">
        <v>0</v>
      </c>
      <c r="J46" s="3">
        <v>0</v>
      </c>
      <c r="K46"/>
      <c r="L46" s="12"/>
      <c r="M46"/>
    </row>
    <row r="47" spans="1:13" x14ac:dyDescent="0.35">
      <c r="A47" t="s">
        <v>266</v>
      </c>
      <c r="B47" s="2" t="s">
        <v>367</v>
      </c>
      <c r="C47" s="3">
        <v>2</v>
      </c>
      <c r="D47" s="3" t="s">
        <v>368</v>
      </c>
      <c r="E47" s="3">
        <v>232</v>
      </c>
      <c r="F47" s="3">
        <v>0</v>
      </c>
      <c r="G47" s="3">
        <v>472</v>
      </c>
      <c r="H47" s="3">
        <v>0</v>
      </c>
      <c r="I47" s="3">
        <v>73003</v>
      </c>
      <c r="J47" s="3">
        <v>73003</v>
      </c>
      <c r="K47" t="s">
        <v>422</v>
      </c>
      <c r="L47" s="12">
        <f>J47+J45+J46+J44+J43+J42+J41+J40+J39+J38</f>
        <v>421699</v>
      </c>
      <c r="M47"/>
    </row>
    <row r="48" spans="1:13" x14ac:dyDescent="0.35">
      <c r="A48" s="5" t="s">
        <v>267</v>
      </c>
      <c r="B48" s="6" t="s">
        <v>9</v>
      </c>
      <c r="C48" s="7">
        <v>3</v>
      </c>
      <c r="D48" s="7" t="s">
        <v>379</v>
      </c>
      <c r="E48" s="7">
        <v>232</v>
      </c>
      <c r="F48" s="7">
        <v>93</v>
      </c>
      <c r="G48" s="7">
        <v>279</v>
      </c>
      <c r="H48" s="7">
        <v>7192</v>
      </c>
      <c r="I48" s="7">
        <v>43152</v>
      </c>
      <c r="J48" s="7">
        <v>50344</v>
      </c>
      <c r="K48"/>
      <c r="L48" s="12"/>
      <c r="M48"/>
    </row>
    <row r="49" spans="1:13" ht="29" x14ac:dyDescent="0.35">
      <c r="A49" s="5" t="s">
        <v>267</v>
      </c>
      <c r="B49" s="6" t="s">
        <v>380</v>
      </c>
      <c r="C49" s="7">
        <v>1</v>
      </c>
      <c r="D49" s="7" t="s">
        <v>381</v>
      </c>
      <c r="E49" s="7">
        <v>232</v>
      </c>
      <c r="F49" s="7">
        <v>109</v>
      </c>
      <c r="G49" s="7">
        <v>492</v>
      </c>
      <c r="H49" s="7">
        <v>8429</v>
      </c>
      <c r="I49" s="7">
        <v>76096</v>
      </c>
      <c r="J49" s="7">
        <v>84525</v>
      </c>
      <c r="K49"/>
      <c r="L49" s="12"/>
      <c r="M49"/>
    </row>
    <row r="50" spans="1:13" ht="29" x14ac:dyDescent="0.35">
      <c r="A50" s="5" t="s">
        <v>267</v>
      </c>
      <c r="B50" s="6" t="s">
        <v>382</v>
      </c>
      <c r="C50" s="7">
        <v>1</v>
      </c>
      <c r="D50" s="7" t="s">
        <v>383</v>
      </c>
      <c r="E50" s="7">
        <v>232</v>
      </c>
      <c r="F50" s="7">
        <v>121</v>
      </c>
      <c r="G50" s="7">
        <v>582</v>
      </c>
      <c r="H50" s="7">
        <v>9357</v>
      </c>
      <c r="I50" s="7">
        <v>90016</v>
      </c>
      <c r="J50" s="7">
        <v>99373</v>
      </c>
      <c r="K50"/>
      <c r="L50" s="12"/>
      <c r="M50"/>
    </row>
    <row r="51" spans="1:13" ht="29" x14ac:dyDescent="0.35">
      <c r="A51" s="5" t="s">
        <v>267</v>
      </c>
      <c r="B51" s="6" t="s">
        <v>384</v>
      </c>
      <c r="C51" s="7">
        <v>1</v>
      </c>
      <c r="D51" s="7" t="s">
        <v>385</v>
      </c>
      <c r="E51" s="7">
        <v>232</v>
      </c>
      <c r="F51" s="7">
        <v>118</v>
      </c>
      <c r="G51" s="7">
        <v>526</v>
      </c>
      <c r="H51" s="7">
        <v>9125</v>
      </c>
      <c r="I51" s="7">
        <v>81355</v>
      </c>
      <c r="J51" s="7">
        <v>90480</v>
      </c>
      <c r="K51"/>
      <c r="L51" s="12"/>
      <c r="M51"/>
    </row>
    <row r="52" spans="1:13" x14ac:dyDescent="0.35">
      <c r="A52" t="s">
        <v>267</v>
      </c>
      <c r="B52" s="2" t="s">
        <v>386</v>
      </c>
      <c r="C52" s="3">
        <v>1</v>
      </c>
      <c r="D52" s="3" t="s">
        <v>387</v>
      </c>
      <c r="E52" s="3">
        <v>232</v>
      </c>
      <c r="F52" s="3">
        <v>101</v>
      </c>
      <c r="G52" s="3">
        <v>355</v>
      </c>
      <c r="H52" s="3">
        <v>7811</v>
      </c>
      <c r="I52" s="3">
        <v>54907</v>
      </c>
      <c r="J52" s="3">
        <v>62718</v>
      </c>
      <c r="K52"/>
      <c r="L52" s="12"/>
      <c r="M52"/>
    </row>
    <row r="53" spans="1:13" x14ac:dyDescent="0.35">
      <c r="A53" t="s">
        <v>267</v>
      </c>
      <c r="B53" s="2" t="s">
        <v>388</v>
      </c>
      <c r="C53" s="3">
        <v>1</v>
      </c>
      <c r="D53" s="3" t="s">
        <v>389</v>
      </c>
      <c r="E53" s="3">
        <v>232</v>
      </c>
      <c r="F53" s="3">
        <v>110</v>
      </c>
      <c r="G53" s="3">
        <v>457</v>
      </c>
      <c r="H53" s="3">
        <v>8507</v>
      </c>
      <c r="I53" s="3">
        <v>70683</v>
      </c>
      <c r="J53" s="3">
        <v>79190</v>
      </c>
      <c r="K53"/>
      <c r="L53" s="12"/>
      <c r="M53"/>
    </row>
    <row r="54" spans="1:13" x14ac:dyDescent="0.35">
      <c r="A54" t="s">
        <v>267</v>
      </c>
      <c r="B54" s="2" t="s">
        <v>390</v>
      </c>
      <c r="C54" s="3">
        <v>1</v>
      </c>
      <c r="D54" s="3" t="s">
        <v>391</v>
      </c>
      <c r="E54" s="3">
        <v>232</v>
      </c>
      <c r="F54" s="3">
        <v>67</v>
      </c>
      <c r="G54" s="3">
        <v>370</v>
      </c>
      <c r="H54" s="3">
        <v>5181</v>
      </c>
      <c r="I54" s="3">
        <v>57227</v>
      </c>
      <c r="J54" s="3">
        <v>62408</v>
      </c>
      <c r="K54"/>
      <c r="L54" s="12"/>
      <c r="M54"/>
    </row>
    <row r="55" spans="1:13" x14ac:dyDescent="0.35">
      <c r="A55" t="s">
        <v>267</v>
      </c>
      <c r="B55" s="2" t="s">
        <v>16</v>
      </c>
      <c r="C55" s="3">
        <v>5</v>
      </c>
      <c r="D55" s="3" t="s">
        <v>296</v>
      </c>
      <c r="E55" s="3">
        <v>232</v>
      </c>
      <c r="F55" s="3">
        <v>15</v>
      </c>
      <c r="G55" s="3">
        <v>130</v>
      </c>
      <c r="H55" s="3">
        <v>1160</v>
      </c>
      <c r="I55" s="3">
        <v>20107</v>
      </c>
      <c r="J55" s="3">
        <v>21267</v>
      </c>
      <c r="K55" t="s">
        <v>403</v>
      </c>
      <c r="L55" s="12">
        <f>J55+J54+J53+J52+J51+J50+J49+J48</f>
        <v>550305</v>
      </c>
      <c r="M55"/>
    </row>
    <row r="56" spans="1:13" x14ac:dyDescent="0.35">
      <c r="A56" t="s">
        <v>268</v>
      </c>
      <c r="B56" s="2" t="s">
        <v>7</v>
      </c>
      <c r="C56" s="3">
        <v>3</v>
      </c>
      <c r="D56" s="3" t="s">
        <v>21</v>
      </c>
      <c r="E56" s="3">
        <v>232</v>
      </c>
      <c r="F56" s="3">
        <v>48</v>
      </c>
      <c r="G56" s="3">
        <v>333</v>
      </c>
      <c r="H56" s="3">
        <v>3712</v>
      </c>
      <c r="I56" s="3">
        <v>51504</v>
      </c>
      <c r="J56" s="3">
        <v>55216</v>
      </c>
      <c r="K56"/>
      <c r="L56" s="12"/>
      <c r="M56"/>
    </row>
    <row r="57" spans="1:13" x14ac:dyDescent="0.35">
      <c r="A57" s="5" t="s">
        <v>268</v>
      </c>
      <c r="B57" s="6" t="s">
        <v>9</v>
      </c>
      <c r="C57" s="7">
        <v>3</v>
      </c>
      <c r="D57" s="7" t="s">
        <v>20</v>
      </c>
      <c r="E57" s="7">
        <v>232</v>
      </c>
      <c r="F57" s="7">
        <v>87</v>
      </c>
      <c r="G57" s="7">
        <v>567</v>
      </c>
      <c r="H57" s="7">
        <v>6728</v>
      </c>
      <c r="I57" s="7">
        <v>87696</v>
      </c>
      <c r="J57" s="7">
        <v>94424</v>
      </c>
      <c r="K57" t="s">
        <v>404</v>
      </c>
      <c r="L57" s="12">
        <f>J57+J56</f>
        <v>149640</v>
      </c>
      <c r="M57"/>
    </row>
    <row r="58" spans="1:13" x14ac:dyDescent="0.35">
      <c r="A58" s="5" t="s">
        <v>269</v>
      </c>
      <c r="B58" s="6" t="s">
        <v>9</v>
      </c>
      <c r="C58" s="7">
        <v>3</v>
      </c>
      <c r="D58" s="7" t="s">
        <v>39</v>
      </c>
      <c r="E58" s="7">
        <v>232</v>
      </c>
      <c r="F58" s="7">
        <v>237</v>
      </c>
      <c r="G58" s="7">
        <v>210</v>
      </c>
      <c r="H58" s="7">
        <v>18328</v>
      </c>
      <c r="I58" s="7">
        <v>32480</v>
      </c>
      <c r="J58" s="7">
        <v>50808</v>
      </c>
      <c r="K58"/>
      <c r="L58" s="12"/>
      <c r="M58"/>
    </row>
    <row r="59" spans="1:13" x14ac:dyDescent="0.35">
      <c r="A59" t="s">
        <v>269</v>
      </c>
      <c r="B59" s="2" t="s">
        <v>37</v>
      </c>
      <c r="C59" s="3">
        <v>3</v>
      </c>
      <c r="D59" s="3" t="s">
        <v>36</v>
      </c>
      <c r="E59" s="3">
        <v>232</v>
      </c>
      <c r="F59" s="3">
        <v>135</v>
      </c>
      <c r="G59" s="3">
        <v>126</v>
      </c>
      <c r="H59" s="3">
        <v>10440</v>
      </c>
      <c r="I59" s="3">
        <v>19488</v>
      </c>
      <c r="J59" s="3">
        <v>29928</v>
      </c>
      <c r="K59"/>
      <c r="L59" s="12"/>
      <c r="M59"/>
    </row>
    <row r="60" spans="1:13" x14ac:dyDescent="0.35">
      <c r="A60" t="s">
        <v>269</v>
      </c>
      <c r="B60" s="2" t="s">
        <v>32</v>
      </c>
      <c r="C60" s="3">
        <v>2</v>
      </c>
      <c r="D60" s="3" t="s">
        <v>34</v>
      </c>
      <c r="E60" s="3">
        <v>232</v>
      </c>
      <c r="F60" s="3">
        <v>2</v>
      </c>
      <c r="G60" s="3">
        <v>4</v>
      </c>
      <c r="H60" s="3">
        <v>155</v>
      </c>
      <c r="I60" s="3">
        <v>619</v>
      </c>
      <c r="J60" s="3">
        <v>774</v>
      </c>
      <c r="K60"/>
      <c r="L60" s="12"/>
      <c r="M60"/>
    </row>
    <row r="61" spans="1:13" x14ac:dyDescent="0.35">
      <c r="A61" t="s">
        <v>269</v>
      </c>
      <c r="B61" s="2" t="s">
        <v>32</v>
      </c>
      <c r="C61" s="3">
        <v>2</v>
      </c>
      <c r="D61" s="3" t="s">
        <v>33</v>
      </c>
      <c r="E61" s="3">
        <v>232</v>
      </c>
      <c r="F61" s="3">
        <v>0</v>
      </c>
      <c r="G61" s="3">
        <v>8</v>
      </c>
      <c r="H61" s="3">
        <v>0</v>
      </c>
      <c r="I61" s="3">
        <v>1237</v>
      </c>
      <c r="J61" s="3">
        <v>1237</v>
      </c>
      <c r="K61"/>
      <c r="L61" s="12"/>
      <c r="M61"/>
    </row>
    <row r="62" spans="1:13" x14ac:dyDescent="0.35">
      <c r="A62" t="s">
        <v>269</v>
      </c>
      <c r="B62" s="2" t="s">
        <v>32</v>
      </c>
      <c r="C62" s="3">
        <v>2</v>
      </c>
      <c r="D62" s="3" t="s">
        <v>35</v>
      </c>
      <c r="E62" s="3">
        <v>232</v>
      </c>
      <c r="F62" s="3">
        <v>4</v>
      </c>
      <c r="G62" s="3">
        <v>24</v>
      </c>
      <c r="H62" s="3">
        <v>309</v>
      </c>
      <c r="I62" s="3">
        <v>3712</v>
      </c>
      <c r="J62" s="3">
        <v>4021</v>
      </c>
      <c r="K62"/>
      <c r="L62" s="12"/>
      <c r="M62"/>
    </row>
    <row r="63" spans="1:13" x14ac:dyDescent="0.35">
      <c r="A63" t="s">
        <v>269</v>
      </c>
      <c r="B63" s="2" t="s">
        <v>32</v>
      </c>
      <c r="C63" s="3">
        <v>2</v>
      </c>
      <c r="D63" s="3" t="s">
        <v>31</v>
      </c>
      <c r="E63" s="3">
        <v>232</v>
      </c>
      <c r="F63" s="3">
        <v>18</v>
      </c>
      <c r="G63" s="3">
        <v>56</v>
      </c>
      <c r="H63" s="3">
        <v>1392</v>
      </c>
      <c r="I63" s="3">
        <v>8661</v>
      </c>
      <c r="J63" s="3">
        <v>10053</v>
      </c>
      <c r="K63"/>
      <c r="L63" s="12"/>
      <c r="M63"/>
    </row>
    <row r="64" spans="1:13" x14ac:dyDescent="0.35">
      <c r="A64" t="s">
        <v>269</v>
      </c>
      <c r="B64" s="2" t="s">
        <v>29</v>
      </c>
      <c r="C64" s="3">
        <v>2</v>
      </c>
      <c r="D64" s="3" t="s">
        <v>30</v>
      </c>
      <c r="E64" s="3">
        <v>232</v>
      </c>
      <c r="F64" s="3">
        <v>6</v>
      </c>
      <c r="G64" s="3">
        <v>14</v>
      </c>
      <c r="H64" s="3">
        <v>464</v>
      </c>
      <c r="I64" s="3">
        <v>2165</v>
      </c>
      <c r="J64" s="3">
        <v>2629</v>
      </c>
      <c r="K64"/>
      <c r="L64" s="12"/>
      <c r="M64"/>
    </row>
    <row r="65" spans="1:13" x14ac:dyDescent="0.35">
      <c r="A65" t="s">
        <v>269</v>
      </c>
      <c r="B65" s="2" t="s">
        <v>29</v>
      </c>
      <c r="C65" s="3">
        <v>2</v>
      </c>
      <c r="D65" s="3" t="s">
        <v>28</v>
      </c>
      <c r="E65" s="3">
        <v>232</v>
      </c>
      <c r="F65" s="3">
        <v>16</v>
      </c>
      <c r="G65" s="3">
        <v>44</v>
      </c>
      <c r="H65" s="3">
        <v>1237</v>
      </c>
      <c r="I65" s="3">
        <v>6805</v>
      </c>
      <c r="J65" s="3">
        <v>8042</v>
      </c>
      <c r="K65" t="s">
        <v>405</v>
      </c>
      <c r="L65" s="12">
        <f>J65+J64+J63+J62+J61+J60+J59+J58</f>
        <v>107492</v>
      </c>
      <c r="M65"/>
    </row>
    <row r="66" spans="1:13" x14ac:dyDescent="0.35">
      <c r="A66" t="s">
        <v>270</v>
      </c>
      <c r="B66" s="2" t="s">
        <v>49</v>
      </c>
      <c r="C66" s="3">
        <v>3</v>
      </c>
      <c r="D66" s="3" t="s">
        <v>48</v>
      </c>
      <c r="E66" s="3">
        <v>0</v>
      </c>
      <c r="F66" s="3">
        <v>48</v>
      </c>
      <c r="G66" s="3">
        <v>201</v>
      </c>
      <c r="H66" s="3">
        <v>0</v>
      </c>
      <c r="I66" s="3">
        <v>0</v>
      </c>
      <c r="J66" s="3">
        <v>0</v>
      </c>
      <c r="K66"/>
      <c r="L66" s="12"/>
      <c r="M66"/>
    </row>
    <row r="67" spans="1:13" x14ac:dyDescent="0.35">
      <c r="A67" s="5" t="s">
        <v>270</v>
      </c>
      <c r="B67" s="6" t="s">
        <v>9</v>
      </c>
      <c r="C67" s="7">
        <v>3</v>
      </c>
      <c r="D67" s="7" t="s">
        <v>43</v>
      </c>
      <c r="E67" s="7">
        <v>232</v>
      </c>
      <c r="F67" s="7">
        <v>57</v>
      </c>
      <c r="G67" s="7">
        <v>210</v>
      </c>
      <c r="H67" s="7">
        <v>4408</v>
      </c>
      <c r="I67" s="7">
        <v>32480</v>
      </c>
      <c r="J67" s="7">
        <v>36888</v>
      </c>
      <c r="K67" t="s">
        <v>406</v>
      </c>
      <c r="L67" s="12">
        <f>J67</f>
        <v>36888</v>
      </c>
      <c r="M67"/>
    </row>
    <row r="68" spans="1:13" x14ac:dyDescent="0.35">
      <c r="A68" t="s">
        <v>271</v>
      </c>
      <c r="B68" s="2" t="s">
        <v>7</v>
      </c>
      <c r="C68" s="3">
        <v>3</v>
      </c>
      <c r="D68" s="3" t="s">
        <v>53</v>
      </c>
      <c r="E68" s="3">
        <v>232</v>
      </c>
      <c r="F68" s="3">
        <v>168</v>
      </c>
      <c r="G68" s="3">
        <v>261</v>
      </c>
      <c r="H68" s="3">
        <v>12992</v>
      </c>
      <c r="I68" s="3">
        <v>40368</v>
      </c>
      <c r="J68" s="3">
        <v>53360</v>
      </c>
      <c r="K68"/>
      <c r="L68" s="12"/>
      <c r="M68"/>
    </row>
    <row r="69" spans="1:13" x14ac:dyDescent="0.35">
      <c r="A69" s="5" t="s">
        <v>271</v>
      </c>
      <c r="B69" s="6" t="s">
        <v>9</v>
      </c>
      <c r="C69" s="7">
        <v>3</v>
      </c>
      <c r="D69" s="7" t="s">
        <v>50</v>
      </c>
      <c r="E69" s="7">
        <v>232</v>
      </c>
      <c r="F69" s="7">
        <v>54</v>
      </c>
      <c r="G69" s="7">
        <v>111</v>
      </c>
      <c r="H69" s="7">
        <v>4176</v>
      </c>
      <c r="I69" s="7">
        <v>17168</v>
      </c>
      <c r="J69" s="7">
        <v>21344</v>
      </c>
      <c r="K69" t="s">
        <v>407</v>
      </c>
      <c r="L69" s="12">
        <f>J69+J68</f>
        <v>74704</v>
      </c>
      <c r="M69"/>
    </row>
    <row r="70" spans="1:13" x14ac:dyDescent="0.35">
      <c r="A70" t="s">
        <v>272</v>
      </c>
      <c r="B70" s="2" t="s">
        <v>14</v>
      </c>
      <c r="C70" s="3">
        <v>3</v>
      </c>
      <c r="D70" s="3" t="s">
        <v>68</v>
      </c>
      <c r="E70" s="3">
        <v>232</v>
      </c>
      <c r="F70" s="3">
        <v>9</v>
      </c>
      <c r="G70" s="3">
        <v>3</v>
      </c>
      <c r="H70" s="3">
        <v>696</v>
      </c>
      <c r="I70" s="3">
        <v>464</v>
      </c>
      <c r="J70" s="3">
        <v>1160</v>
      </c>
      <c r="K70"/>
      <c r="L70" s="12"/>
      <c r="M70"/>
    </row>
    <row r="71" spans="1:13" x14ac:dyDescent="0.35">
      <c r="A71" t="s">
        <v>272</v>
      </c>
      <c r="B71" s="2" t="s">
        <v>67</v>
      </c>
      <c r="C71" s="3">
        <v>3</v>
      </c>
      <c r="D71" s="3" t="s">
        <v>66</v>
      </c>
      <c r="E71" s="3">
        <v>232</v>
      </c>
      <c r="F71" s="3">
        <v>252</v>
      </c>
      <c r="G71" s="3">
        <v>60</v>
      </c>
      <c r="H71" s="3">
        <v>19488</v>
      </c>
      <c r="I71" s="3">
        <v>9280</v>
      </c>
      <c r="J71" s="3">
        <v>28768</v>
      </c>
      <c r="K71"/>
      <c r="L71" s="12"/>
      <c r="M71"/>
    </row>
    <row r="72" spans="1:13" x14ac:dyDescent="0.35">
      <c r="A72" t="s">
        <v>272</v>
      </c>
      <c r="B72" s="2" t="s">
        <v>65</v>
      </c>
      <c r="C72" s="3">
        <v>3</v>
      </c>
      <c r="D72" s="3" t="s">
        <v>64</v>
      </c>
      <c r="E72" s="3">
        <v>232</v>
      </c>
      <c r="F72" s="3">
        <v>126</v>
      </c>
      <c r="G72" s="3">
        <v>45</v>
      </c>
      <c r="H72" s="3">
        <v>9744</v>
      </c>
      <c r="I72" s="3">
        <v>6960</v>
      </c>
      <c r="J72" s="3">
        <v>16704</v>
      </c>
      <c r="K72"/>
      <c r="L72" s="12"/>
      <c r="M72"/>
    </row>
    <row r="73" spans="1:13" x14ac:dyDescent="0.35">
      <c r="A73" t="s">
        <v>272</v>
      </c>
      <c r="B73" s="2" t="s">
        <v>63</v>
      </c>
      <c r="C73" s="3">
        <v>3</v>
      </c>
      <c r="D73" s="3" t="s">
        <v>62</v>
      </c>
      <c r="E73" s="3">
        <v>232</v>
      </c>
      <c r="F73" s="3">
        <v>51</v>
      </c>
      <c r="G73" s="3">
        <v>6</v>
      </c>
      <c r="H73" s="3">
        <v>3944</v>
      </c>
      <c r="I73" s="3">
        <v>928</v>
      </c>
      <c r="J73" s="3">
        <v>4872</v>
      </c>
      <c r="K73"/>
      <c r="L73" s="12"/>
      <c r="M73"/>
    </row>
    <row r="74" spans="1:13" x14ac:dyDescent="0.35">
      <c r="A74" t="s">
        <v>272</v>
      </c>
      <c r="B74" s="2" t="s">
        <v>61</v>
      </c>
      <c r="C74" s="3">
        <v>1</v>
      </c>
      <c r="D74" s="3" t="s">
        <v>60</v>
      </c>
      <c r="E74" s="3">
        <v>232</v>
      </c>
      <c r="F74" s="3">
        <v>4</v>
      </c>
      <c r="G74" s="3">
        <v>1</v>
      </c>
      <c r="H74" s="3">
        <v>309</v>
      </c>
      <c r="I74" s="3">
        <v>155</v>
      </c>
      <c r="J74" s="3">
        <v>464</v>
      </c>
      <c r="K74"/>
      <c r="L74" s="12"/>
      <c r="M74"/>
    </row>
    <row r="75" spans="1:13" x14ac:dyDescent="0.35">
      <c r="A75" t="s">
        <v>272</v>
      </c>
      <c r="B75" s="2" t="s">
        <v>7</v>
      </c>
      <c r="C75" s="3">
        <v>3</v>
      </c>
      <c r="D75" s="3" t="s">
        <v>59</v>
      </c>
      <c r="E75" s="3">
        <v>232</v>
      </c>
      <c r="F75" s="3">
        <v>24</v>
      </c>
      <c r="G75" s="3">
        <v>0</v>
      </c>
      <c r="H75" s="3">
        <v>1856</v>
      </c>
      <c r="I75" s="3">
        <v>0</v>
      </c>
      <c r="J75" s="3">
        <v>1856</v>
      </c>
      <c r="K75"/>
      <c r="L75" s="12"/>
      <c r="M75"/>
    </row>
    <row r="76" spans="1:13" x14ac:dyDescent="0.35">
      <c r="A76" s="5" t="s">
        <v>272</v>
      </c>
      <c r="B76" s="6" t="s">
        <v>9</v>
      </c>
      <c r="C76" s="7">
        <v>3</v>
      </c>
      <c r="D76" s="7" t="s">
        <v>58</v>
      </c>
      <c r="E76" s="7">
        <v>232</v>
      </c>
      <c r="F76" s="7">
        <v>270</v>
      </c>
      <c r="G76" s="7">
        <v>102</v>
      </c>
      <c r="H76" s="7">
        <v>20880</v>
      </c>
      <c r="I76" s="7">
        <v>15776</v>
      </c>
      <c r="J76" s="7">
        <v>36656</v>
      </c>
      <c r="K76"/>
      <c r="L76" s="12"/>
      <c r="M76"/>
    </row>
    <row r="77" spans="1:13" x14ac:dyDescent="0.35">
      <c r="A77" t="s">
        <v>272</v>
      </c>
      <c r="B77" s="2" t="s">
        <v>57</v>
      </c>
      <c r="C77" s="3">
        <v>3</v>
      </c>
      <c r="D77" s="3" t="s">
        <v>56</v>
      </c>
      <c r="E77" s="3">
        <v>232</v>
      </c>
      <c r="F77" s="3">
        <v>30</v>
      </c>
      <c r="G77" s="3">
        <v>6</v>
      </c>
      <c r="H77" s="3">
        <v>2320</v>
      </c>
      <c r="I77" s="3">
        <v>928</v>
      </c>
      <c r="J77" s="3">
        <v>3248</v>
      </c>
      <c r="K77" t="s">
        <v>408</v>
      </c>
      <c r="L77" s="12">
        <f>SUM(J70:J77)</f>
        <v>93728</v>
      </c>
      <c r="M77"/>
    </row>
    <row r="78" spans="1:13" x14ac:dyDescent="0.35">
      <c r="A78" t="s">
        <v>274</v>
      </c>
      <c r="B78" s="2" t="s">
        <v>7</v>
      </c>
      <c r="C78" s="3">
        <v>3</v>
      </c>
      <c r="D78" s="3" t="s">
        <v>97</v>
      </c>
      <c r="E78" s="3">
        <v>232</v>
      </c>
      <c r="F78" s="3">
        <v>48</v>
      </c>
      <c r="G78" s="3">
        <v>60</v>
      </c>
      <c r="H78" s="3">
        <v>3712</v>
      </c>
      <c r="I78" s="3">
        <v>9280</v>
      </c>
      <c r="J78" s="3">
        <v>12992</v>
      </c>
      <c r="K78"/>
      <c r="L78" s="12"/>
      <c r="M78"/>
    </row>
    <row r="79" spans="1:13" s="5" customFormat="1" x14ac:dyDescent="0.35">
      <c r="A79" s="5" t="s">
        <v>274</v>
      </c>
      <c r="B79" s="6" t="s">
        <v>9</v>
      </c>
      <c r="C79" s="7">
        <v>3</v>
      </c>
      <c r="D79" s="7" t="s">
        <v>94</v>
      </c>
      <c r="E79" s="7">
        <v>232</v>
      </c>
      <c r="F79" s="7">
        <v>60</v>
      </c>
      <c r="G79" s="7">
        <v>111</v>
      </c>
      <c r="H79" s="7">
        <v>4640</v>
      </c>
      <c r="I79" s="7">
        <v>17168</v>
      </c>
      <c r="J79" s="7">
        <v>21808</v>
      </c>
      <c r="L79" s="61"/>
    </row>
    <row r="80" spans="1:13" s="5" customFormat="1" x14ac:dyDescent="0.35">
      <c r="A80" s="5" t="s">
        <v>274</v>
      </c>
      <c r="B80" s="6" t="s">
        <v>38</v>
      </c>
      <c r="C80" s="7">
        <v>5</v>
      </c>
      <c r="D80" s="7" t="s">
        <v>93</v>
      </c>
      <c r="E80" s="7">
        <v>232</v>
      </c>
      <c r="F80" s="7">
        <v>50</v>
      </c>
      <c r="G80" s="7">
        <v>85</v>
      </c>
      <c r="H80" s="7">
        <v>3867</v>
      </c>
      <c r="I80" s="7">
        <v>13147</v>
      </c>
      <c r="J80" s="7">
        <v>17014</v>
      </c>
      <c r="L80" s="61"/>
    </row>
    <row r="81" spans="1:12" s="5" customFormat="1" x14ac:dyDescent="0.35">
      <c r="A81" t="s">
        <v>274</v>
      </c>
      <c r="B81" s="2" t="s">
        <v>90</v>
      </c>
      <c r="C81" s="3">
        <v>1</v>
      </c>
      <c r="D81" s="3" t="s">
        <v>89</v>
      </c>
      <c r="E81" s="3">
        <v>232</v>
      </c>
      <c r="F81" s="3">
        <v>0</v>
      </c>
      <c r="G81" s="3">
        <v>12</v>
      </c>
      <c r="H81" s="3">
        <v>0</v>
      </c>
      <c r="I81" s="3">
        <v>1856</v>
      </c>
      <c r="J81" s="3">
        <v>1856</v>
      </c>
      <c r="K81" s="5" t="s">
        <v>410</v>
      </c>
      <c r="L81" s="61">
        <f>SUM(J78:J81)</f>
        <v>53670</v>
      </c>
    </row>
    <row r="82" spans="1:12" s="5" customFormat="1" x14ac:dyDescent="0.35">
      <c r="A82" t="s">
        <v>273</v>
      </c>
      <c r="B82" s="2" t="s">
        <v>49</v>
      </c>
      <c r="C82" s="3">
        <v>3</v>
      </c>
      <c r="D82" s="3" t="s">
        <v>85</v>
      </c>
      <c r="E82" s="3">
        <v>232</v>
      </c>
      <c r="F82" s="3">
        <v>336</v>
      </c>
      <c r="G82" s="3">
        <v>60</v>
      </c>
      <c r="H82" s="3">
        <v>25984</v>
      </c>
      <c r="I82" s="3">
        <v>9280</v>
      </c>
      <c r="J82" s="3">
        <v>35264</v>
      </c>
      <c r="L82" s="61"/>
    </row>
    <row r="83" spans="1:12" s="5" customFormat="1" x14ac:dyDescent="0.35">
      <c r="A83" t="s">
        <v>273</v>
      </c>
      <c r="B83" s="2" t="s">
        <v>84</v>
      </c>
      <c r="C83" s="3">
        <v>3</v>
      </c>
      <c r="D83" s="3" t="s">
        <v>83</v>
      </c>
      <c r="E83" s="3">
        <v>232</v>
      </c>
      <c r="F83" s="3">
        <v>180</v>
      </c>
      <c r="G83" s="3">
        <v>42</v>
      </c>
      <c r="H83" s="3">
        <v>13920</v>
      </c>
      <c r="I83" s="3">
        <v>6496</v>
      </c>
      <c r="J83" s="3">
        <v>20416</v>
      </c>
      <c r="L83" s="61"/>
    </row>
    <row r="84" spans="1:12" s="5" customFormat="1" x14ac:dyDescent="0.35">
      <c r="A84" s="5" t="s">
        <v>273</v>
      </c>
      <c r="B84" s="6" t="s">
        <v>9</v>
      </c>
      <c r="C84" s="7">
        <v>3</v>
      </c>
      <c r="D84" s="7" t="s">
        <v>73</v>
      </c>
      <c r="E84" s="7">
        <v>232</v>
      </c>
      <c r="F84" s="7">
        <v>486</v>
      </c>
      <c r="G84" s="7">
        <v>222</v>
      </c>
      <c r="H84" s="7">
        <v>37584</v>
      </c>
      <c r="I84" s="7">
        <v>34336</v>
      </c>
      <c r="J84" s="7">
        <v>71920</v>
      </c>
      <c r="L84" s="61"/>
    </row>
    <row r="85" spans="1:12" s="5" customFormat="1" x14ac:dyDescent="0.35">
      <c r="A85" t="s">
        <v>273</v>
      </c>
      <c r="B85" s="2" t="s">
        <v>16</v>
      </c>
      <c r="C85" s="3">
        <v>3</v>
      </c>
      <c r="D85" s="3" t="s">
        <v>72</v>
      </c>
      <c r="E85" s="3">
        <v>232</v>
      </c>
      <c r="F85" s="3">
        <v>42</v>
      </c>
      <c r="G85" s="3">
        <v>21</v>
      </c>
      <c r="H85" s="3">
        <v>3248</v>
      </c>
      <c r="I85" s="3">
        <v>3248</v>
      </c>
      <c r="J85" s="3">
        <v>6496</v>
      </c>
      <c r="K85" s="5" t="s">
        <v>409</v>
      </c>
      <c r="L85" s="5">
        <f>SUM(J82:J85)</f>
        <v>134096</v>
      </c>
    </row>
    <row r="86" spans="1:12" s="5" customFormat="1" x14ac:dyDescent="0.35">
      <c r="A86" t="s">
        <v>275</v>
      </c>
      <c r="B86" s="2" t="s">
        <v>49</v>
      </c>
      <c r="C86" s="3">
        <v>3</v>
      </c>
      <c r="D86" s="3" t="s">
        <v>104</v>
      </c>
      <c r="E86" s="3">
        <v>232</v>
      </c>
      <c r="F86" s="3">
        <v>3</v>
      </c>
      <c r="G86" s="3">
        <v>231</v>
      </c>
      <c r="H86" s="3">
        <v>232</v>
      </c>
      <c r="I86" s="3">
        <v>35728</v>
      </c>
      <c r="J86" s="3">
        <v>35960</v>
      </c>
      <c r="L86" s="61"/>
    </row>
    <row r="87" spans="1:12" s="5" customFormat="1" x14ac:dyDescent="0.35">
      <c r="A87" s="5" t="s">
        <v>275</v>
      </c>
      <c r="B87" s="6" t="s">
        <v>9</v>
      </c>
      <c r="C87" s="7">
        <v>3</v>
      </c>
      <c r="D87" s="7" t="s">
        <v>10</v>
      </c>
      <c r="E87" s="7">
        <v>232</v>
      </c>
      <c r="F87" s="7">
        <v>6</v>
      </c>
      <c r="G87" s="7">
        <v>321</v>
      </c>
      <c r="H87" s="7">
        <v>464</v>
      </c>
      <c r="I87" s="7">
        <v>49648</v>
      </c>
      <c r="J87" s="7">
        <v>50112</v>
      </c>
      <c r="K87" s="5" t="s">
        <v>412</v>
      </c>
      <c r="L87" s="61">
        <f>SUM(J86:J87)</f>
        <v>86072</v>
      </c>
    </row>
    <row r="88" spans="1:12" s="5" customFormat="1" x14ac:dyDescent="0.35">
      <c r="A88" t="s">
        <v>276</v>
      </c>
      <c r="B88" s="2" t="s">
        <v>15</v>
      </c>
      <c r="C88" s="3">
        <v>4</v>
      </c>
      <c r="D88" s="3" t="s">
        <v>113</v>
      </c>
      <c r="E88" s="3">
        <v>232</v>
      </c>
      <c r="F88" s="3">
        <v>344</v>
      </c>
      <c r="G88" s="3">
        <v>364</v>
      </c>
      <c r="H88" s="3">
        <v>26603</v>
      </c>
      <c r="I88" s="3">
        <v>56299</v>
      </c>
      <c r="J88" s="3">
        <v>82902</v>
      </c>
      <c r="L88" s="61"/>
    </row>
    <row r="89" spans="1:12" s="5" customFormat="1" x14ac:dyDescent="0.35">
      <c r="A89" t="s">
        <v>276</v>
      </c>
      <c r="B89" s="2" t="s">
        <v>112</v>
      </c>
      <c r="C89" s="3">
        <v>2</v>
      </c>
      <c r="D89" s="3" t="s">
        <v>111</v>
      </c>
      <c r="E89" s="3">
        <v>232</v>
      </c>
      <c r="F89" s="3">
        <v>28</v>
      </c>
      <c r="G89" s="3">
        <v>38</v>
      </c>
      <c r="H89" s="3">
        <v>2165</v>
      </c>
      <c r="I89" s="3">
        <v>5877</v>
      </c>
      <c r="J89" s="3">
        <v>8042</v>
      </c>
      <c r="L89" s="61"/>
    </row>
    <row r="90" spans="1:12" s="5" customFormat="1" x14ac:dyDescent="0.35">
      <c r="A90" s="5" t="s">
        <v>276</v>
      </c>
      <c r="B90" s="6" t="s">
        <v>9</v>
      </c>
      <c r="C90" s="7">
        <v>3</v>
      </c>
      <c r="D90" s="7" t="s">
        <v>105</v>
      </c>
      <c r="E90" s="7">
        <v>232</v>
      </c>
      <c r="F90" s="7">
        <v>621</v>
      </c>
      <c r="G90" s="7">
        <v>684</v>
      </c>
      <c r="H90" s="7">
        <v>48024</v>
      </c>
      <c r="I90" s="7">
        <v>105792</v>
      </c>
      <c r="J90" s="7">
        <v>153816</v>
      </c>
      <c r="K90" s="5" t="s">
        <v>423</v>
      </c>
      <c r="L90" s="61">
        <f>SUM(J88:J90)</f>
        <v>244760</v>
      </c>
    </row>
    <row r="91" spans="1:12" s="5" customFormat="1" x14ac:dyDescent="0.35">
      <c r="A91" t="s">
        <v>277</v>
      </c>
      <c r="B91" s="2" t="s">
        <v>7</v>
      </c>
      <c r="C91" s="3">
        <v>4</v>
      </c>
      <c r="D91" s="3" t="s">
        <v>117</v>
      </c>
      <c r="E91" s="3">
        <v>232</v>
      </c>
      <c r="F91" s="3">
        <v>72</v>
      </c>
      <c r="G91" s="3">
        <v>148</v>
      </c>
      <c r="H91" s="3">
        <v>5568</v>
      </c>
      <c r="I91" s="3">
        <v>22891</v>
      </c>
      <c r="J91" s="3">
        <v>28459</v>
      </c>
      <c r="L91" s="61"/>
    </row>
    <row r="92" spans="1:12" s="5" customFormat="1" x14ac:dyDescent="0.35">
      <c r="A92" s="5" t="s">
        <v>277</v>
      </c>
      <c r="B92" s="6" t="s">
        <v>9</v>
      </c>
      <c r="C92" s="7">
        <v>4</v>
      </c>
      <c r="D92" s="7" t="s">
        <v>114</v>
      </c>
      <c r="E92" s="7">
        <v>232</v>
      </c>
      <c r="F92" s="7">
        <v>92</v>
      </c>
      <c r="G92" s="7">
        <v>108</v>
      </c>
      <c r="H92" s="7">
        <v>7115</v>
      </c>
      <c r="I92" s="7">
        <v>16704</v>
      </c>
      <c r="J92" s="7">
        <v>23819</v>
      </c>
      <c r="K92" s="5" t="s">
        <v>415</v>
      </c>
      <c r="L92" s="61">
        <f>J92+J91</f>
        <v>52278</v>
      </c>
    </row>
    <row r="93" spans="1:12" s="5" customFormat="1" x14ac:dyDescent="0.35">
      <c r="A93" t="s">
        <v>278</v>
      </c>
      <c r="B93" s="2" t="s">
        <v>162</v>
      </c>
      <c r="C93" s="3">
        <v>5</v>
      </c>
      <c r="D93" s="3" t="s">
        <v>163</v>
      </c>
      <c r="E93" s="3">
        <v>232</v>
      </c>
      <c r="F93" s="3">
        <v>100</v>
      </c>
      <c r="G93" s="3">
        <v>55</v>
      </c>
      <c r="H93" s="3">
        <v>7733</v>
      </c>
      <c r="I93" s="3">
        <v>8507</v>
      </c>
      <c r="J93" s="3">
        <v>16240</v>
      </c>
      <c r="L93" s="61"/>
    </row>
    <row r="94" spans="1:12" s="5" customFormat="1" x14ac:dyDescent="0.35">
      <c r="A94" t="s">
        <v>278</v>
      </c>
      <c r="B94" s="2" t="s">
        <v>160</v>
      </c>
      <c r="C94" s="3">
        <v>1</v>
      </c>
      <c r="D94" s="3" t="s">
        <v>161</v>
      </c>
      <c r="E94" s="3">
        <v>232</v>
      </c>
      <c r="F94" s="3">
        <v>10</v>
      </c>
      <c r="G94" s="3">
        <v>0</v>
      </c>
      <c r="H94" s="3">
        <v>773</v>
      </c>
      <c r="I94" s="3">
        <v>0</v>
      </c>
      <c r="J94" s="3">
        <v>773</v>
      </c>
      <c r="L94" s="61"/>
    </row>
    <row r="95" spans="1:12" s="5" customFormat="1" x14ac:dyDescent="0.35">
      <c r="A95" t="s">
        <v>278</v>
      </c>
      <c r="B95" s="2" t="s">
        <v>159</v>
      </c>
      <c r="C95" s="3">
        <v>1</v>
      </c>
      <c r="D95" s="3" t="s">
        <v>158</v>
      </c>
      <c r="E95" s="3">
        <v>232</v>
      </c>
      <c r="F95" s="3">
        <v>16</v>
      </c>
      <c r="G95" s="3">
        <v>3</v>
      </c>
      <c r="H95" s="3">
        <v>1237</v>
      </c>
      <c r="I95" s="3">
        <v>464</v>
      </c>
      <c r="J95" s="3">
        <v>1701</v>
      </c>
      <c r="L95" s="61"/>
    </row>
    <row r="96" spans="1:12" s="5" customFormat="1" x14ac:dyDescent="0.35">
      <c r="A96" t="s">
        <v>278</v>
      </c>
      <c r="B96" s="2" t="s">
        <v>7</v>
      </c>
      <c r="C96" s="3">
        <v>3</v>
      </c>
      <c r="D96" s="3" t="s">
        <v>153</v>
      </c>
      <c r="E96" s="3">
        <v>232</v>
      </c>
      <c r="F96" s="3">
        <v>1557</v>
      </c>
      <c r="G96" s="3">
        <v>513</v>
      </c>
      <c r="H96" s="3">
        <v>120408</v>
      </c>
      <c r="I96" s="3">
        <v>79344</v>
      </c>
      <c r="J96" s="3">
        <v>199752</v>
      </c>
      <c r="L96" s="61"/>
    </row>
    <row r="97" spans="1:13" s="5" customFormat="1" x14ac:dyDescent="0.35">
      <c r="A97" s="5" t="s">
        <v>278</v>
      </c>
      <c r="B97" s="6" t="s">
        <v>9</v>
      </c>
      <c r="C97" s="7">
        <v>3</v>
      </c>
      <c r="D97" s="7" t="s">
        <v>147</v>
      </c>
      <c r="E97" s="7">
        <v>232</v>
      </c>
      <c r="F97" s="7">
        <v>2625</v>
      </c>
      <c r="G97" s="7">
        <v>789</v>
      </c>
      <c r="H97" s="7">
        <v>203000</v>
      </c>
      <c r="I97" s="7">
        <v>122032</v>
      </c>
      <c r="J97" s="7">
        <v>325032</v>
      </c>
      <c r="L97" s="61"/>
    </row>
    <row r="98" spans="1:13" s="5" customFormat="1" x14ac:dyDescent="0.35">
      <c r="A98" t="s">
        <v>278</v>
      </c>
      <c r="B98" s="2" t="s">
        <v>42</v>
      </c>
      <c r="C98" s="3">
        <v>5</v>
      </c>
      <c r="D98" s="3" t="s">
        <v>144</v>
      </c>
      <c r="E98" s="3">
        <v>232</v>
      </c>
      <c r="F98" s="3">
        <v>2505</v>
      </c>
      <c r="G98" s="3">
        <v>230</v>
      </c>
      <c r="H98" s="3">
        <v>193720</v>
      </c>
      <c r="I98" s="3">
        <v>35573</v>
      </c>
      <c r="J98" s="3">
        <v>229293</v>
      </c>
      <c r="K98" s="5" t="s">
        <v>414</v>
      </c>
      <c r="L98" s="61">
        <f>SUM(J93:J98)</f>
        <v>772791</v>
      </c>
    </row>
    <row r="99" spans="1:13" s="5" customFormat="1" x14ac:dyDescent="0.35">
      <c r="A99" t="s">
        <v>279</v>
      </c>
      <c r="B99" s="2" t="s">
        <v>7</v>
      </c>
      <c r="C99" s="3">
        <v>3</v>
      </c>
      <c r="D99" s="3" t="s">
        <v>213</v>
      </c>
      <c r="E99" s="3">
        <v>232</v>
      </c>
      <c r="F99" s="3">
        <v>579</v>
      </c>
      <c r="G99" s="3">
        <v>369</v>
      </c>
      <c r="H99" s="3">
        <v>44776</v>
      </c>
      <c r="I99" s="3">
        <v>57072</v>
      </c>
      <c r="J99" s="3">
        <v>101848</v>
      </c>
      <c r="L99" s="61"/>
    </row>
    <row r="100" spans="1:13" s="5" customFormat="1" x14ac:dyDescent="0.35">
      <c r="A100" s="5" t="s">
        <v>279</v>
      </c>
      <c r="B100" s="6" t="s">
        <v>9</v>
      </c>
      <c r="C100" s="7">
        <v>3</v>
      </c>
      <c r="D100" s="7" t="s">
        <v>209</v>
      </c>
      <c r="E100" s="7">
        <v>232</v>
      </c>
      <c r="F100" s="7">
        <v>630</v>
      </c>
      <c r="G100" s="7">
        <v>510</v>
      </c>
      <c r="H100" s="7">
        <v>48720</v>
      </c>
      <c r="I100" s="7">
        <v>78880</v>
      </c>
      <c r="J100" s="7">
        <v>127600</v>
      </c>
      <c r="L100" s="61"/>
    </row>
    <row r="101" spans="1:13" s="5" customFormat="1" x14ac:dyDescent="0.35">
      <c r="A101" t="s">
        <v>279</v>
      </c>
      <c r="B101" s="2" t="s">
        <v>170</v>
      </c>
      <c r="C101" s="3">
        <v>3</v>
      </c>
      <c r="D101" s="3" t="s">
        <v>169</v>
      </c>
      <c r="E101" s="3">
        <v>232</v>
      </c>
      <c r="F101" s="3">
        <v>141</v>
      </c>
      <c r="G101" s="3">
        <v>78</v>
      </c>
      <c r="H101" s="3">
        <v>10904</v>
      </c>
      <c r="I101" s="3">
        <v>12064</v>
      </c>
      <c r="J101" s="3">
        <v>22968</v>
      </c>
      <c r="L101" s="61"/>
    </row>
    <row r="102" spans="1:13" s="5" customFormat="1" x14ac:dyDescent="0.35">
      <c r="A102" t="s">
        <v>279</v>
      </c>
      <c r="B102" s="2" t="s">
        <v>16</v>
      </c>
      <c r="C102" s="3">
        <v>5</v>
      </c>
      <c r="D102" s="3" t="s">
        <v>168</v>
      </c>
      <c r="E102" s="3">
        <v>232</v>
      </c>
      <c r="F102" s="3">
        <v>245</v>
      </c>
      <c r="G102" s="3">
        <v>155</v>
      </c>
      <c r="H102" s="3">
        <v>18947</v>
      </c>
      <c r="I102" s="3">
        <v>23973</v>
      </c>
      <c r="J102" s="3">
        <v>42920</v>
      </c>
      <c r="K102" s="5" t="s">
        <v>417</v>
      </c>
      <c r="L102" s="61">
        <f>SUM(J99:J102)</f>
        <v>295336</v>
      </c>
    </row>
    <row r="103" spans="1:13" s="5" customFormat="1" x14ac:dyDescent="0.35">
      <c r="A103" t="s">
        <v>280</v>
      </c>
      <c r="B103" s="2" t="s">
        <v>49</v>
      </c>
      <c r="C103" s="3">
        <v>3</v>
      </c>
      <c r="D103" s="3" t="s">
        <v>223</v>
      </c>
      <c r="E103" s="3">
        <v>232</v>
      </c>
      <c r="F103" s="3">
        <v>27</v>
      </c>
      <c r="G103" s="3">
        <v>63</v>
      </c>
      <c r="H103" s="3">
        <v>2088</v>
      </c>
      <c r="I103" s="3">
        <v>9744</v>
      </c>
      <c r="J103" s="3">
        <v>11832</v>
      </c>
      <c r="L103" s="61"/>
    </row>
    <row r="104" spans="1:13" s="5" customFormat="1" x14ac:dyDescent="0.35">
      <c r="A104" t="s">
        <v>280</v>
      </c>
      <c r="B104" s="2" t="s">
        <v>222</v>
      </c>
      <c r="C104" s="3">
        <v>4</v>
      </c>
      <c r="D104" s="3" t="s">
        <v>221</v>
      </c>
      <c r="E104" s="3">
        <v>232</v>
      </c>
      <c r="F104" s="3">
        <v>0</v>
      </c>
      <c r="G104" s="3">
        <v>8</v>
      </c>
      <c r="H104" s="3">
        <v>0</v>
      </c>
      <c r="I104" s="3">
        <v>1237</v>
      </c>
      <c r="J104" s="3">
        <v>1237</v>
      </c>
      <c r="L104" s="61"/>
    </row>
    <row r="105" spans="1:13" s="5" customFormat="1" x14ac:dyDescent="0.35">
      <c r="A105" s="5" t="s">
        <v>280</v>
      </c>
      <c r="B105" s="6" t="s">
        <v>9</v>
      </c>
      <c r="C105" s="7">
        <v>3</v>
      </c>
      <c r="D105" s="7" t="s">
        <v>220</v>
      </c>
      <c r="E105" s="7">
        <v>232</v>
      </c>
      <c r="F105" s="7">
        <v>57</v>
      </c>
      <c r="G105" s="7">
        <v>102</v>
      </c>
      <c r="H105" s="7">
        <v>4408</v>
      </c>
      <c r="I105" s="7">
        <v>15776</v>
      </c>
      <c r="J105" s="7">
        <v>20184</v>
      </c>
      <c r="K105" s="5" t="s">
        <v>418</v>
      </c>
      <c r="L105" s="61">
        <f>SUM(J103:J105)</f>
        <v>33253</v>
      </c>
    </row>
    <row r="106" spans="1:13" x14ac:dyDescent="0.35">
      <c r="A106" t="s">
        <v>281</v>
      </c>
      <c r="B106" s="2" t="s">
        <v>49</v>
      </c>
      <c r="C106" s="3">
        <v>4</v>
      </c>
      <c r="D106" s="3" t="s">
        <v>150</v>
      </c>
      <c r="E106" s="3">
        <v>232</v>
      </c>
      <c r="F106" s="3">
        <v>4</v>
      </c>
      <c r="G106" s="3">
        <v>52</v>
      </c>
      <c r="H106" s="3">
        <v>309</v>
      </c>
      <c r="I106" s="3">
        <v>8043</v>
      </c>
      <c r="J106" s="3">
        <v>8352</v>
      </c>
      <c r="K106"/>
      <c r="L106" s="12"/>
      <c r="M106"/>
    </row>
    <row r="107" spans="1:13" x14ac:dyDescent="0.35">
      <c r="A107" s="5" t="s">
        <v>281</v>
      </c>
      <c r="B107" s="6" t="s">
        <v>9</v>
      </c>
      <c r="C107" s="7">
        <v>4</v>
      </c>
      <c r="D107" s="7" t="s">
        <v>231</v>
      </c>
      <c r="E107" s="7">
        <v>232</v>
      </c>
      <c r="F107" s="7">
        <v>56</v>
      </c>
      <c r="G107" s="7">
        <v>228</v>
      </c>
      <c r="H107" s="7">
        <v>4331</v>
      </c>
      <c r="I107" s="7">
        <v>35264</v>
      </c>
      <c r="J107" s="7">
        <v>39595</v>
      </c>
      <c r="K107"/>
      <c r="L107" s="12"/>
      <c r="M107"/>
    </row>
    <row r="108" spans="1:13" x14ac:dyDescent="0.35">
      <c r="A108" t="s">
        <v>281</v>
      </c>
      <c r="B108" s="2" t="s">
        <v>230</v>
      </c>
      <c r="C108" s="3">
        <v>1</v>
      </c>
      <c r="D108" s="3" t="s">
        <v>229</v>
      </c>
      <c r="E108" s="3">
        <v>232</v>
      </c>
      <c r="F108" s="3">
        <v>3</v>
      </c>
      <c r="G108" s="3">
        <v>16</v>
      </c>
      <c r="H108" s="3">
        <v>232</v>
      </c>
      <c r="I108" s="3">
        <v>2475</v>
      </c>
      <c r="J108" s="3">
        <v>2707</v>
      </c>
      <c r="K108"/>
      <c r="L108" s="12"/>
      <c r="M108"/>
    </row>
    <row r="109" spans="1:13" x14ac:dyDescent="0.35">
      <c r="A109" t="s">
        <v>281</v>
      </c>
      <c r="B109" s="2" t="s">
        <v>227</v>
      </c>
      <c r="C109" s="3">
        <v>2</v>
      </c>
      <c r="D109" s="3" t="s">
        <v>226</v>
      </c>
      <c r="E109" s="3">
        <v>232</v>
      </c>
      <c r="F109" s="3">
        <v>2</v>
      </c>
      <c r="G109" s="3">
        <v>8</v>
      </c>
      <c r="H109" s="3">
        <v>155</v>
      </c>
      <c r="I109" s="3">
        <v>1237</v>
      </c>
      <c r="J109" s="3">
        <v>1392</v>
      </c>
      <c r="K109" t="s">
        <v>419</v>
      </c>
      <c r="L109" s="12">
        <f>SUM(J106:J109)</f>
        <v>52046</v>
      </c>
      <c r="M109"/>
    </row>
    <row r="110" spans="1:13" x14ac:dyDescent="0.35">
      <c r="A110" s="5" t="s">
        <v>282</v>
      </c>
      <c r="B110" s="6" t="s">
        <v>239</v>
      </c>
      <c r="C110" s="7">
        <v>3</v>
      </c>
      <c r="D110" s="7" t="s">
        <v>238</v>
      </c>
      <c r="E110" s="7">
        <v>0</v>
      </c>
      <c r="F110" s="7">
        <v>0</v>
      </c>
      <c r="G110" s="7">
        <v>3</v>
      </c>
      <c r="H110" s="7">
        <v>0</v>
      </c>
      <c r="I110" s="7">
        <v>0</v>
      </c>
      <c r="J110" s="7">
        <v>0</v>
      </c>
      <c r="K110"/>
      <c r="L110" s="12"/>
      <c r="M110"/>
    </row>
    <row r="111" spans="1:13" ht="29" x14ac:dyDescent="0.35">
      <c r="A111" s="5" t="s">
        <v>282</v>
      </c>
      <c r="B111" s="6" t="s">
        <v>237</v>
      </c>
      <c r="C111" s="7">
        <v>2</v>
      </c>
      <c r="D111" s="7" t="s">
        <v>236</v>
      </c>
      <c r="E111" s="7">
        <v>0</v>
      </c>
      <c r="F111" s="7">
        <v>0</v>
      </c>
      <c r="G111" s="7">
        <v>2</v>
      </c>
      <c r="H111" s="7">
        <v>0</v>
      </c>
      <c r="I111" s="7">
        <v>0</v>
      </c>
      <c r="J111" s="7">
        <v>0</v>
      </c>
      <c r="K111"/>
      <c r="L111" s="12"/>
      <c r="M111"/>
    </row>
    <row r="112" spans="1:13" x14ac:dyDescent="0.35">
      <c r="A112" s="5" t="s">
        <v>282</v>
      </c>
      <c r="B112" s="6" t="s">
        <v>235</v>
      </c>
      <c r="C112" s="7">
        <v>3</v>
      </c>
      <c r="D112" s="7" t="s">
        <v>234</v>
      </c>
      <c r="E112" s="7">
        <v>0</v>
      </c>
      <c r="F112" s="7">
        <v>0</v>
      </c>
      <c r="G112" s="7">
        <v>6</v>
      </c>
      <c r="H112" s="7">
        <v>0</v>
      </c>
      <c r="I112" s="7">
        <v>0</v>
      </c>
      <c r="J112" s="7">
        <v>0</v>
      </c>
      <c r="K112"/>
      <c r="L112" s="12"/>
      <c r="M112"/>
    </row>
    <row r="113" spans="1:13" x14ac:dyDescent="0.35">
      <c r="A113" t="s">
        <v>282</v>
      </c>
      <c r="B113" s="2" t="s">
        <v>14</v>
      </c>
      <c r="C113" s="3">
        <v>3</v>
      </c>
      <c r="D113" s="3" t="s">
        <v>247</v>
      </c>
      <c r="E113" s="3">
        <v>232</v>
      </c>
      <c r="F113" s="3">
        <v>21</v>
      </c>
      <c r="G113" s="3">
        <v>153</v>
      </c>
      <c r="H113" s="3">
        <v>1624</v>
      </c>
      <c r="I113" s="3">
        <v>23664</v>
      </c>
      <c r="J113" s="3">
        <v>25288</v>
      </c>
      <c r="K113"/>
      <c r="L113" s="12"/>
      <c r="M113"/>
    </row>
    <row r="114" spans="1:13" x14ac:dyDescent="0.35">
      <c r="A114" t="s">
        <v>282</v>
      </c>
      <c r="B114" s="2" t="s">
        <v>49</v>
      </c>
      <c r="C114" s="3">
        <v>3</v>
      </c>
      <c r="D114" s="3" t="s">
        <v>245</v>
      </c>
      <c r="E114" s="3">
        <v>232</v>
      </c>
      <c r="F114" s="3">
        <v>9</v>
      </c>
      <c r="G114" s="3">
        <v>96</v>
      </c>
      <c r="H114" s="3">
        <v>696</v>
      </c>
      <c r="I114" s="3">
        <v>14848</v>
      </c>
      <c r="J114" s="3">
        <v>15544</v>
      </c>
      <c r="K114"/>
      <c r="L114" s="12"/>
      <c r="M114"/>
    </row>
    <row r="115" spans="1:13" x14ac:dyDescent="0.35">
      <c r="A115" s="5" t="s">
        <v>282</v>
      </c>
      <c r="B115" s="6" t="s">
        <v>9</v>
      </c>
      <c r="C115" s="7">
        <v>3</v>
      </c>
      <c r="D115" s="7" t="s">
        <v>241</v>
      </c>
      <c r="E115" s="7">
        <v>232</v>
      </c>
      <c r="F115" s="7">
        <v>60</v>
      </c>
      <c r="G115" s="7">
        <v>159</v>
      </c>
      <c r="H115" s="7">
        <v>4640</v>
      </c>
      <c r="I115" s="7">
        <v>24592</v>
      </c>
      <c r="J115" s="7">
        <v>29232</v>
      </c>
      <c r="K115"/>
      <c r="L115" s="12"/>
      <c r="M115"/>
    </row>
    <row r="116" spans="1:13" x14ac:dyDescent="0.35">
      <c r="A116" s="5" t="s">
        <v>282</v>
      </c>
      <c r="B116" s="6" t="s">
        <v>38</v>
      </c>
      <c r="C116" s="7">
        <v>3</v>
      </c>
      <c r="D116" s="7" t="s">
        <v>240</v>
      </c>
      <c r="E116" s="7">
        <v>232</v>
      </c>
      <c r="F116" s="7">
        <v>0</v>
      </c>
      <c r="G116" s="7">
        <v>3</v>
      </c>
      <c r="H116" s="7">
        <v>0</v>
      </c>
      <c r="I116" s="7">
        <v>464</v>
      </c>
      <c r="J116" s="7">
        <v>464</v>
      </c>
      <c r="K116" t="s">
        <v>420</v>
      </c>
      <c r="L116" s="12">
        <f>SUM(J111:J116)</f>
        <v>70528</v>
      </c>
      <c r="M116"/>
    </row>
    <row r="117" spans="1:13" x14ac:dyDescent="0.35">
      <c r="A117" t="s">
        <v>283</v>
      </c>
      <c r="B117" s="2" t="s">
        <v>265</v>
      </c>
      <c r="C117" s="3">
        <v>3</v>
      </c>
      <c r="D117" s="3" t="s">
        <v>264</v>
      </c>
      <c r="E117" s="3">
        <v>232</v>
      </c>
      <c r="F117" s="3">
        <v>81</v>
      </c>
      <c r="G117" s="3">
        <v>27</v>
      </c>
      <c r="H117" s="3">
        <v>6264</v>
      </c>
      <c r="I117" s="3">
        <v>4176</v>
      </c>
      <c r="J117" s="3">
        <v>10440</v>
      </c>
      <c r="K117"/>
      <c r="L117" s="12"/>
      <c r="M117"/>
    </row>
    <row r="118" spans="1:13" x14ac:dyDescent="0.35">
      <c r="A118" t="s">
        <v>283</v>
      </c>
      <c r="B118" s="2" t="s">
        <v>14</v>
      </c>
      <c r="C118" s="3">
        <v>3</v>
      </c>
      <c r="D118" s="3" t="s">
        <v>263</v>
      </c>
      <c r="E118" s="3">
        <v>232</v>
      </c>
      <c r="F118" s="3">
        <v>9</v>
      </c>
      <c r="G118" s="3">
        <v>18</v>
      </c>
      <c r="H118" s="3">
        <v>696</v>
      </c>
      <c r="I118" s="3">
        <v>2784</v>
      </c>
      <c r="J118" s="3">
        <v>3480</v>
      </c>
      <c r="K118"/>
      <c r="L118" s="12"/>
      <c r="M118"/>
    </row>
    <row r="119" spans="1:13" x14ac:dyDescent="0.35">
      <c r="A119" t="s">
        <v>283</v>
      </c>
      <c r="B119" s="2" t="s">
        <v>49</v>
      </c>
      <c r="C119" s="3">
        <v>3</v>
      </c>
      <c r="D119" s="3" t="s">
        <v>262</v>
      </c>
      <c r="E119" s="3">
        <v>232</v>
      </c>
      <c r="F119" s="3">
        <v>171</v>
      </c>
      <c r="G119" s="3">
        <v>42</v>
      </c>
      <c r="H119" s="3">
        <v>13224</v>
      </c>
      <c r="I119" s="3">
        <v>6496</v>
      </c>
      <c r="J119" s="3">
        <v>19720</v>
      </c>
      <c r="K119"/>
      <c r="L119" s="12"/>
      <c r="M119"/>
    </row>
    <row r="120" spans="1:13" x14ac:dyDescent="0.35">
      <c r="A120" s="5" t="s">
        <v>283</v>
      </c>
      <c r="B120" s="6" t="s">
        <v>9</v>
      </c>
      <c r="C120" s="7">
        <v>3</v>
      </c>
      <c r="D120" s="7" t="s">
        <v>260</v>
      </c>
      <c r="E120" s="7">
        <v>232</v>
      </c>
      <c r="F120" s="7">
        <v>168</v>
      </c>
      <c r="G120" s="7">
        <v>84</v>
      </c>
      <c r="H120" s="7">
        <v>12992</v>
      </c>
      <c r="I120" s="7">
        <v>12992</v>
      </c>
      <c r="J120" s="7">
        <v>25984</v>
      </c>
      <c r="K120" t="s">
        <v>421</v>
      </c>
      <c r="L120" s="12">
        <f>SUM(J117:J120)</f>
        <v>59624</v>
      </c>
      <c r="M120"/>
    </row>
    <row r="121" spans="1:13" x14ac:dyDescent="0.35">
      <c r="B121" s="1"/>
      <c r="C121" s="1"/>
      <c r="D121" s="1"/>
      <c r="E121" s="1"/>
      <c r="F121" s="1"/>
      <c r="G121" s="1"/>
      <c r="H121" s="1"/>
      <c r="I121" s="1"/>
      <c r="J121" s="13">
        <f>SUM(J38:J120)</f>
        <v>3288910</v>
      </c>
      <c r="K121"/>
      <c r="L121" s="12">
        <f>SUM(L47:L120)</f>
        <v>3288910</v>
      </c>
      <c r="M121"/>
    </row>
    <row r="122" spans="1:13" x14ac:dyDescent="0.35">
      <c r="K122"/>
      <c r="L122" s="12"/>
      <c r="M122"/>
    </row>
    <row r="123" spans="1:13" x14ac:dyDescent="0.35">
      <c r="A123" t="s">
        <v>317</v>
      </c>
      <c r="B123" t="s">
        <v>49</v>
      </c>
      <c r="C123" s="4">
        <v>3</v>
      </c>
      <c r="D123" s="4" t="s">
        <v>285</v>
      </c>
      <c r="E123" s="4">
        <v>232</v>
      </c>
      <c r="F123" s="4">
        <v>12</v>
      </c>
      <c r="G123" s="4">
        <v>0</v>
      </c>
      <c r="H123" s="4">
        <v>1856</v>
      </c>
      <c r="I123" s="4">
        <v>0</v>
      </c>
      <c r="J123" s="4">
        <v>1856</v>
      </c>
      <c r="K123"/>
      <c r="L123" s="12"/>
      <c r="M123"/>
    </row>
    <row r="124" spans="1:13" x14ac:dyDescent="0.35">
      <c r="A124" t="s">
        <v>317</v>
      </c>
      <c r="B124" t="s">
        <v>286</v>
      </c>
      <c r="C124" s="4">
        <v>3</v>
      </c>
      <c r="D124" s="4" t="s">
        <v>287</v>
      </c>
      <c r="E124" s="4">
        <v>232</v>
      </c>
      <c r="F124" s="4">
        <v>135</v>
      </c>
      <c r="G124" s="4">
        <v>0</v>
      </c>
      <c r="H124" s="4">
        <v>20880</v>
      </c>
      <c r="I124" s="4">
        <v>0</v>
      </c>
      <c r="J124" s="4">
        <v>20880</v>
      </c>
      <c r="K124"/>
      <c r="L124" s="12"/>
      <c r="M124"/>
    </row>
    <row r="125" spans="1:13" x14ac:dyDescent="0.35">
      <c r="A125" s="5" t="s">
        <v>317</v>
      </c>
      <c r="B125" s="5" t="s">
        <v>9</v>
      </c>
      <c r="C125" s="8">
        <v>3</v>
      </c>
      <c r="D125" s="8" t="s">
        <v>288</v>
      </c>
      <c r="E125" s="8">
        <v>232</v>
      </c>
      <c r="F125" s="8">
        <v>12</v>
      </c>
      <c r="G125" s="8">
        <v>0</v>
      </c>
      <c r="H125" s="8">
        <v>1856</v>
      </c>
      <c r="I125" s="8">
        <v>0</v>
      </c>
      <c r="J125" s="8">
        <v>1856</v>
      </c>
      <c r="K125"/>
      <c r="L125" s="12"/>
      <c r="M125"/>
    </row>
    <row r="126" spans="1:13" x14ac:dyDescent="0.35">
      <c r="A126" t="s">
        <v>317</v>
      </c>
      <c r="B126" t="s">
        <v>289</v>
      </c>
      <c r="C126" s="4">
        <v>3</v>
      </c>
      <c r="D126" s="4" t="s">
        <v>290</v>
      </c>
      <c r="E126" s="4">
        <v>232</v>
      </c>
      <c r="F126" s="4">
        <v>12</v>
      </c>
      <c r="G126" s="4">
        <v>0</v>
      </c>
      <c r="H126" s="4">
        <v>1856</v>
      </c>
      <c r="I126" s="4">
        <v>0</v>
      </c>
      <c r="J126" s="4">
        <v>1856</v>
      </c>
      <c r="K126"/>
      <c r="L126" s="12"/>
      <c r="M126">
        <f>SUM(J123:J126)</f>
        <v>26448</v>
      </c>
    </row>
    <row r="127" spans="1:13" s="5" customFormat="1" x14ac:dyDescent="0.35">
      <c r="A127" t="s">
        <v>318</v>
      </c>
      <c r="B127" s="2" t="s">
        <v>49</v>
      </c>
      <c r="C127" s="3">
        <v>3</v>
      </c>
      <c r="D127" s="3" t="s">
        <v>291</v>
      </c>
      <c r="E127" s="3">
        <v>232</v>
      </c>
      <c r="F127" s="3">
        <v>135</v>
      </c>
      <c r="G127" s="3">
        <v>0</v>
      </c>
      <c r="H127" s="3">
        <v>20880</v>
      </c>
      <c r="I127" s="3">
        <v>0</v>
      </c>
      <c r="J127" s="3">
        <v>20880</v>
      </c>
      <c r="L127" s="61"/>
    </row>
    <row r="128" spans="1:13" s="5" customFormat="1" x14ac:dyDescent="0.35">
      <c r="A128" s="5" t="s">
        <v>318</v>
      </c>
      <c r="B128" s="6" t="s">
        <v>9</v>
      </c>
      <c r="C128" s="7">
        <v>3</v>
      </c>
      <c r="D128" s="7" t="s">
        <v>293</v>
      </c>
      <c r="E128" s="7">
        <v>232</v>
      </c>
      <c r="F128" s="7">
        <v>204</v>
      </c>
      <c r="G128" s="7">
        <v>0</v>
      </c>
      <c r="H128" s="7">
        <v>31552</v>
      </c>
      <c r="I128" s="7">
        <v>0</v>
      </c>
      <c r="J128" s="7">
        <v>31552</v>
      </c>
      <c r="L128" s="61"/>
      <c r="M128" s="5">
        <f>J127+J128</f>
        <v>52432</v>
      </c>
    </row>
    <row r="129" spans="1:13" s="5" customFormat="1" x14ac:dyDescent="0.35">
      <c r="A129" t="s">
        <v>320</v>
      </c>
      <c r="B129" s="2" t="s">
        <v>298</v>
      </c>
      <c r="C129" s="3">
        <v>3</v>
      </c>
      <c r="D129" s="3" t="s">
        <v>299</v>
      </c>
      <c r="E129" s="3">
        <v>232</v>
      </c>
      <c r="F129" s="3">
        <v>477</v>
      </c>
      <c r="G129" s="3">
        <v>0</v>
      </c>
      <c r="H129" s="3">
        <v>73776</v>
      </c>
      <c r="I129" s="3">
        <v>0</v>
      </c>
      <c r="J129" s="3">
        <v>73776</v>
      </c>
      <c r="L129" s="61"/>
    </row>
    <row r="130" spans="1:13" x14ac:dyDescent="0.35">
      <c r="A130" t="s">
        <v>320</v>
      </c>
      <c r="B130" s="2" t="s">
        <v>300</v>
      </c>
      <c r="C130" s="3">
        <v>1</v>
      </c>
      <c r="D130" s="3" t="s">
        <v>19</v>
      </c>
      <c r="E130" s="3">
        <v>232</v>
      </c>
      <c r="F130" s="3">
        <v>8</v>
      </c>
      <c r="G130" s="3">
        <v>0</v>
      </c>
      <c r="H130" s="3">
        <v>1237</v>
      </c>
      <c r="I130" s="3">
        <v>0</v>
      </c>
      <c r="J130" s="3">
        <v>1237</v>
      </c>
      <c r="K130"/>
      <c r="L130" s="12"/>
      <c r="M130"/>
    </row>
    <row r="131" spans="1:13" x14ac:dyDescent="0.35">
      <c r="A131" s="5" t="s">
        <v>320</v>
      </c>
      <c r="B131" s="6" t="s">
        <v>9</v>
      </c>
      <c r="C131" s="7">
        <v>3</v>
      </c>
      <c r="D131" s="7" t="s">
        <v>20</v>
      </c>
      <c r="E131" s="7">
        <v>232</v>
      </c>
      <c r="F131" s="7">
        <v>168</v>
      </c>
      <c r="G131" s="7">
        <v>0</v>
      </c>
      <c r="H131" s="7">
        <v>25984</v>
      </c>
      <c r="I131" s="7">
        <v>0</v>
      </c>
      <c r="J131" s="7">
        <v>25984</v>
      </c>
      <c r="K131"/>
      <c r="L131" s="12"/>
      <c r="M131">
        <f>J131+J130+J129</f>
        <v>100997</v>
      </c>
    </row>
    <row r="132" spans="1:13" x14ac:dyDescent="0.35">
      <c r="A132" s="5" t="s">
        <v>319</v>
      </c>
      <c r="B132" s="6" t="s">
        <v>9</v>
      </c>
      <c r="C132" s="7">
        <v>3</v>
      </c>
      <c r="D132" s="7" t="s">
        <v>297</v>
      </c>
      <c r="E132" s="7">
        <v>232</v>
      </c>
      <c r="F132" s="7">
        <v>57</v>
      </c>
      <c r="G132" s="7">
        <v>0</v>
      </c>
      <c r="H132" s="7">
        <v>8816</v>
      </c>
      <c r="I132" s="7">
        <v>0</v>
      </c>
      <c r="J132" s="7">
        <v>8816</v>
      </c>
      <c r="K132"/>
      <c r="L132" s="12"/>
      <c r="M132"/>
    </row>
    <row r="133" spans="1:13" x14ac:dyDescent="0.35">
      <c r="A133" s="5" t="s">
        <v>319</v>
      </c>
      <c r="B133" s="6" t="s">
        <v>38</v>
      </c>
      <c r="C133" s="7">
        <v>5</v>
      </c>
      <c r="D133" s="7" t="s">
        <v>231</v>
      </c>
      <c r="E133" s="7">
        <v>232</v>
      </c>
      <c r="F133" s="7">
        <v>170</v>
      </c>
      <c r="G133" s="7">
        <v>0</v>
      </c>
      <c r="H133" s="7">
        <v>26293</v>
      </c>
      <c r="I133" s="7">
        <v>0</v>
      </c>
      <c r="J133" s="7">
        <v>26293</v>
      </c>
      <c r="K133"/>
      <c r="L133" s="12"/>
      <c r="M133">
        <f>J133+J132</f>
        <v>35109</v>
      </c>
    </row>
    <row r="134" spans="1:13" x14ac:dyDescent="0.35">
      <c r="A134" s="5" t="s">
        <v>316</v>
      </c>
      <c r="B134" s="6" t="s">
        <v>9</v>
      </c>
      <c r="C134" s="7">
        <v>3</v>
      </c>
      <c r="D134" s="7" t="s">
        <v>284</v>
      </c>
      <c r="E134" s="7">
        <v>232</v>
      </c>
      <c r="F134" s="7">
        <v>246</v>
      </c>
      <c r="G134" s="7">
        <v>0</v>
      </c>
      <c r="H134" s="7">
        <v>38048</v>
      </c>
      <c r="I134" s="7">
        <v>0</v>
      </c>
      <c r="J134" s="7">
        <v>38048</v>
      </c>
      <c r="K134"/>
      <c r="L134" s="12"/>
      <c r="M134">
        <f>J134</f>
        <v>38048</v>
      </c>
    </row>
    <row r="135" spans="1:13" x14ac:dyDescent="0.35">
      <c r="A135" t="s">
        <v>321</v>
      </c>
      <c r="B135" s="2" t="s">
        <v>301</v>
      </c>
      <c r="C135" s="3">
        <v>1</v>
      </c>
      <c r="D135" s="3" t="s">
        <v>302</v>
      </c>
      <c r="E135" s="3">
        <v>232</v>
      </c>
      <c r="F135" s="3">
        <v>161</v>
      </c>
      <c r="G135" s="3">
        <v>0</v>
      </c>
      <c r="H135" s="3">
        <v>24901</v>
      </c>
      <c r="I135" s="3">
        <v>0</v>
      </c>
      <c r="J135" s="3">
        <v>24901</v>
      </c>
      <c r="K135"/>
      <c r="L135" s="12"/>
      <c r="M135"/>
    </row>
    <row r="136" spans="1:13" x14ac:dyDescent="0.35">
      <c r="A136" t="s">
        <v>321</v>
      </c>
      <c r="B136" s="2" t="s">
        <v>303</v>
      </c>
      <c r="C136" s="3">
        <v>1</v>
      </c>
      <c r="D136" s="3" t="s">
        <v>305</v>
      </c>
      <c r="E136" s="3">
        <v>232</v>
      </c>
      <c r="F136" s="3">
        <v>3</v>
      </c>
      <c r="G136" s="3">
        <v>0</v>
      </c>
      <c r="H136" s="3">
        <v>464</v>
      </c>
      <c r="I136" s="3">
        <v>0</v>
      </c>
      <c r="J136" s="3">
        <v>464</v>
      </c>
      <c r="K136"/>
      <c r="L136" s="12"/>
      <c r="M136"/>
    </row>
    <row r="137" spans="1:13" x14ac:dyDescent="0.35">
      <c r="A137" t="s">
        <v>321</v>
      </c>
      <c r="B137" s="2" t="s">
        <v>303</v>
      </c>
      <c r="C137" s="3">
        <v>2</v>
      </c>
      <c r="D137" s="3" t="s">
        <v>304</v>
      </c>
      <c r="E137" s="3">
        <v>232</v>
      </c>
      <c r="F137" s="3">
        <v>46</v>
      </c>
      <c r="G137" s="3">
        <v>0</v>
      </c>
      <c r="H137" s="3">
        <v>7115</v>
      </c>
      <c r="I137" s="3">
        <v>0</v>
      </c>
      <c r="J137" s="3">
        <v>7115</v>
      </c>
      <c r="K137"/>
      <c r="L137" s="12"/>
      <c r="M137"/>
    </row>
    <row r="138" spans="1:13" x14ac:dyDescent="0.35">
      <c r="A138" t="s">
        <v>321</v>
      </c>
      <c r="B138" s="2" t="s">
        <v>306</v>
      </c>
      <c r="C138" s="3">
        <v>1</v>
      </c>
      <c r="D138" s="3" t="s">
        <v>307</v>
      </c>
      <c r="E138" s="3">
        <v>232</v>
      </c>
      <c r="F138" s="3">
        <v>7</v>
      </c>
      <c r="G138" s="3">
        <v>0</v>
      </c>
      <c r="H138" s="3">
        <v>1083</v>
      </c>
      <c r="I138" s="3">
        <v>0</v>
      </c>
      <c r="J138" s="3">
        <v>1083</v>
      </c>
      <c r="K138"/>
      <c r="L138" s="12"/>
      <c r="M138"/>
    </row>
    <row r="139" spans="1:13" x14ac:dyDescent="0.35">
      <c r="A139" t="s">
        <v>321</v>
      </c>
      <c r="B139" s="2" t="s">
        <v>308</v>
      </c>
      <c r="C139" s="3">
        <v>2</v>
      </c>
      <c r="D139" s="3" t="s">
        <v>309</v>
      </c>
      <c r="E139" s="3">
        <v>232</v>
      </c>
      <c r="F139" s="3">
        <v>14</v>
      </c>
      <c r="G139" s="3">
        <v>0</v>
      </c>
      <c r="H139" s="3">
        <v>2165</v>
      </c>
      <c r="I139" s="3">
        <v>0</v>
      </c>
      <c r="J139" s="3">
        <v>2165</v>
      </c>
      <c r="K139"/>
      <c r="L139" s="12"/>
      <c r="M139"/>
    </row>
    <row r="140" spans="1:13" x14ac:dyDescent="0.35">
      <c r="A140" t="s">
        <v>322</v>
      </c>
      <c r="B140" s="2" t="s">
        <v>222</v>
      </c>
      <c r="C140" s="3">
        <v>4</v>
      </c>
      <c r="D140" s="3" t="s">
        <v>310</v>
      </c>
      <c r="E140" s="3">
        <v>232</v>
      </c>
      <c r="F140" s="3">
        <v>452</v>
      </c>
      <c r="G140" s="3">
        <v>0</v>
      </c>
      <c r="H140" s="3">
        <v>69909</v>
      </c>
      <c r="I140" s="3">
        <v>0</v>
      </c>
      <c r="J140" s="3">
        <v>69909</v>
      </c>
      <c r="K140"/>
      <c r="L140" s="12"/>
      <c r="M140"/>
    </row>
    <row r="141" spans="1:13" x14ac:dyDescent="0.35">
      <c r="A141" s="5" t="s">
        <v>322</v>
      </c>
      <c r="B141" s="6" t="s">
        <v>9</v>
      </c>
      <c r="C141" s="7">
        <v>3</v>
      </c>
      <c r="D141" s="7" t="s">
        <v>311</v>
      </c>
      <c r="E141" s="7">
        <v>232</v>
      </c>
      <c r="F141" s="7">
        <v>1143</v>
      </c>
      <c r="G141" s="7">
        <v>0</v>
      </c>
      <c r="H141" s="7">
        <v>176784</v>
      </c>
      <c r="I141" s="7">
        <v>0</v>
      </c>
      <c r="J141" s="7">
        <v>176784</v>
      </c>
      <c r="K141"/>
      <c r="L141" s="12"/>
      <c r="M141"/>
    </row>
    <row r="142" spans="1:13" ht="15" thickBot="1" x14ac:dyDescent="0.4">
      <c r="A142" t="s">
        <v>322</v>
      </c>
      <c r="B142" s="2" t="s">
        <v>312</v>
      </c>
      <c r="C142" s="3">
        <v>3</v>
      </c>
      <c r="D142" s="3" t="s">
        <v>313</v>
      </c>
      <c r="E142" s="3">
        <v>232</v>
      </c>
      <c r="F142" s="3">
        <v>45</v>
      </c>
      <c r="G142" s="3">
        <v>0</v>
      </c>
      <c r="H142" s="3">
        <v>6960</v>
      </c>
      <c r="I142" s="3">
        <v>0</v>
      </c>
      <c r="J142" s="3">
        <v>6960</v>
      </c>
      <c r="K142"/>
      <c r="L142" s="12"/>
      <c r="M142">
        <f>J142+J141+J140</f>
        <v>253653</v>
      </c>
    </row>
    <row r="143" spans="1:13" ht="87.5" thickTop="1" x14ac:dyDescent="0.35">
      <c r="A143" s="34" t="s">
        <v>430</v>
      </c>
      <c r="B143" s="35" t="s">
        <v>0</v>
      </c>
      <c r="C143" s="35" t="s">
        <v>398</v>
      </c>
      <c r="D143" s="35" t="s">
        <v>399</v>
      </c>
      <c r="E143" s="35" t="s">
        <v>401</v>
      </c>
      <c r="F143" s="35" t="s">
        <v>400</v>
      </c>
      <c r="G143" s="36" t="s">
        <v>1</v>
      </c>
      <c r="H143" s="36" t="s">
        <v>2</v>
      </c>
      <c r="I143" s="36" t="s">
        <v>3</v>
      </c>
      <c r="J143" s="36" t="s">
        <v>4</v>
      </c>
      <c r="K143" s="37" t="s">
        <v>5</v>
      </c>
      <c r="L143" s="58"/>
      <c r="M143" s="58"/>
    </row>
    <row r="144" spans="1:13" x14ac:dyDescent="0.35">
      <c r="A144" s="38" t="s">
        <v>266</v>
      </c>
      <c r="B144" s="39" t="s">
        <v>13</v>
      </c>
      <c r="C144" s="40">
        <v>3</v>
      </c>
      <c r="D144" s="40" t="s">
        <v>325</v>
      </c>
      <c r="E144" s="40" t="s">
        <v>6</v>
      </c>
      <c r="F144" s="40">
        <v>232</v>
      </c>
      <c r="G144" s="40">
        <v>0</v>
      </c>
      <c r="H144" s="40">
        <v>0</v>
      </c>
      <c r="I144" s="40">
        <v>0</v>
      </c>
      <c r="J144" s="40">
        <v>0</v>
      </c>
      <c r="K144" s="41">
        <v>0</v>
      </c>
      <c r="L144" s="57"/>
      <c r="M144" s="57"/>
    </row>
    <row r="145" spans="1:13" x14ac:dyDescent="0.35">
      <c r="A145" s="38" t="s">
        <v>266</v>
      </c>
      <c r="B145" s="39" t="s">
        <v>12</v>
      </c>
      <c r="C145" s="40">
        <v>3</v>
      </c>
      <c r="D145" s="40" t="s">
        <v>326</v>
      </c>
      <c r="E145" s="40" t="s">
        <v>6</v>
      </c>
      <c r="F145" s="40">
        <v>232</v>
      </c>
      <c r="G145" s="40">
        <v>0</v>
      </c>
      <c r="H145" s="40">
        <v>0</v>
      </c>
      <c r="I145" s="40">
        <v>0</v>
      </c>
      <c r="J145" s="40">
        <v>0</v>
      </c>
      <c r="K145" s="41">
        <v>0</v>
      </c>
      <c r="L145" s="57"/>
      <c r="M145" s="57"/>
    </row>
    <row r="146" spans="1:13" x14ac:dyDescent="0.35">
      <c r="A146" s="38" t="s">
        <v>266</v>
      </c>
      <c r="B146" s="39" t="s">
        <v>335</v>
      </c>
      <c r="C146" s="40">
        <v>3</v>
      </c>
      <c r="D146" s="40" t="s">
        <v>336</v>
      </c>
      <c r="E146" s="40" t="s">
        <v>6</v>
      </c>
      <c r="F146" s="40">
        <v>232</v>
      </c>
      <c r="G146" s="40">
        <v>3</v>
      </c>
      <c r="H146" s="40">
        <v>54</v>
      </c>
      <c r="I146" s="40">
        <v>232</v>
      </c>
      <c r="J146" s="40">
        <v>8352</v>
      </c>
      <c r="K146" s="41">
        <v>8584</v>
      </c>
      <c r="L146" s="57"/>
      <c r="M146" s="57"/>
    </row>
    <row r="147" spans="1:13" ht="29" x14ac:dyDescent="0.35">
      <c r="A147" s="38" t="s">
        <v>266</v>
      </c>
      <c r="B147" s="39" t="s">
        <v>337</v>
      </c>
      <c r="C147" s="40">
        <v>3</v>
      </c>
      <c r="D147" s="40" t="s">
        <v>338</v>
      </c>
      <c r="E147" s="40" t="s">
        <v>6</v>
      </c>
      <c r="F147" s="40">
        <v>232</v>
      </c>
      <c r="G147" s="40">
        <v>6</v>
      </c>
      <c r="H147" s="40">
        <v>72</v>
      </c>
      <c r="I147" s="40">
        <v>464</v>
      </c>
      <c r="J147" s="40">
        <v>11136</v>
      </c>
      <c r="K147" s="41">
        <v>11600</v>
      </c>
      <c r="L147" s="57"/>
      <c r="M147" s="57"/>
    </row>
    <row r="148" spans="1:13" ht="29" x14ac:dyDescent="0.35">
      <c r="A148" s="38" t="s">
        <v>266</v>
      </c>
      <c r="B148" s="39" t="s">
        <v>339</v>
      </c>
      <c r="C148" s="40">
        <v>3</v>
      </c>
      <c r="D148" s="40" t="s">
        <v>340</v>
      </c>
      <c r="E148" s="40" t="s">
        <v>6</v>
      </c>
      <c r="F148" s="40">
        <v>232</v>
      </c>
      <c r="G148" s="40">
        <v>6</v>
      </c>
      <c r="H148" s="40">
        <v>42</v>
      </c>
      <c r="I148" s="40">
        <v>464</v>
      </c>
      <c r="J148" s="40">
        <v>6496</v>
      </c>
      <c r="K148" s="41">
        <v>6960</v>
      </c>
      <c r="L148" s="57"/>
      <c r="M148" s="57"/>
    </row>
    <row r="149" spans="1:13" x14ac:dyDescent="0.35">
      <c r="A149" s="38" t="s">
        <v>266</v>
      </c>
      <c r="B149" s="39" t="s">
        <v>341</v>
      </c>
      <c r="C149" s="40">
        <v>1</v>
      </c>
      <c r="D149" s="40" t="s">
        <v>342</v>
      </c>
      <c r="E149" s="40" t="s">
        <v>6</v>
      </c>
      <c r="F149" s="40">
        <v>232</v>
      </c>
      <c r="G149" s="40">
        <v>0</v>
      </c>
      <c r="H149" s="40">
        <v>236</v>
      </c>
      <c r="I149" s="40">
        <v>0</v>
      </c>
      <c r="J149" s="40">
        <v>36501</v>
      </c>
      <c r="K149" s="41">
        <v>36501</v>
      </c>
      <c r="L149" s="57" t="s">
        <v>402</v>
      </c>
      <c r="M149" s="57">
        <v>153817</v>
      </c>
    </row>
    <row r="150" spans="1:13" x14ac:dyDescent="0.35">
      <c r="A150" s="38" t="s">
        <v>266</v>
      </c>
      <c r="B150" s="39" t="s">
        <v>343</v>
      </c>
      <c r="C150" s="40">
        <v>1</v>
      </c>
      <c r="D150" s="40" t="s">
        <v>344</v>
      </c>
      <c r="E150" s="40" t="s">
        <v>6</v>
      </c>
      <c r="F150" s="40">
        <v>232</v>
      </c>
      <c r="G150" s="40">
        <v>0</v>
      </c>
      <c r="H150" s="40">
        <v>8</v>
      </c>
      <c r="I150" s="40">
        <v>0</v>
      </c>
      <c r="J150" s="40">
        <v>1237</v>
      </c>
      <c r="K150" s="41">
        <v>1237</v>
      </c>
      <c r="L150" s="57"/>
      <c r="M150" s="57"/>
    </row>
    <row r="151" spans="1:13" x14ac:dyDescent="0.35">
      <c r="A151" s="38" t="s">
        <v>266</v>
      </c>
      <c r="B151" s="39" t="s">
        <v>345</v>
      </c>
      <c r="C151" s="40">
        <v>1</v>
      </c>
      <c r="D151" s="40" t="s">
        <v>346</v>
      </c>
      <c r="E151" s="40" t="s">
        <v>6</v>
      </c>
      <c r="F151" s="40">
        <v>232</v>
      </c>
      <c r="G151" s="40">
        <v>2</v>
      </c>
      <c r="H151" s="40">
        <v>5</v>
      </c>
      <c r="I151" s="40">
        <v>155</v>
      </c>
      <c r="J151" s="40">
        <v>773</v>
      </c>
      <c r="K151" s="41">
        <v>928</v>
      </c>
      <c r="L151" s="57"/>
      <c r="M151" s="57"/>
    </row>
    <row r="152" spans="1:13" x14ac:dyDescent="0.35">
      <c r="A152" s="38" t="s">
        <v>266</v>
      </c>
      <c r="B152" s="39" t="s">
        <v>347</v>
      </c>
      <c r="C152" s="40">
        <v>1</v>
      </c>
      <c r="D152" s="40" t="s">
        <v>348</v>
      </c>
      <c r="E152" s="40" t="s">
        <v>6</v>
      </c>
      <c r="F152" s="40">
        <v>232</v>
      </c>
      <c r="G152" s="40">
        <v>0</v>
      </c>
      <c r="H152" s="40">
        <v>10</v>
      </c>
      <c r="I152" s="40">
        <v>0</v>
      </c>
      <c r="J152" s="40">
        <v>1547</v>
      </c>
      <c r="K152" s="41">
        <v>1547</v>
      </c>
      <c r="L152" s="57"/>
      <c r="M152" s="57"/>
    </row>
    <row r="153" spans="1:13" x14ac:dyDescent="0.35">
      <c r="A153" s="38" t="s">
        <v>266</v>
      </c>
      <c r="B153" s="39" t="s">
        <v>349</v>
      </c>
      <c r="C153" s="40">
        <v>1</v>
      </c>
      <c r="D153" s="40" t="s">
        <v>350</v>
      </c>
      <c r="E153" s="40" t="s">
        <v>6</v>
      </c>
      <c r="F153" s="40">
        <v>232</v>
      </c>
      <c r="G153" s="40">
        <v>2</v>
      </c>
      <c r="H153" s="40">
        <v>4</v>
      </c>
      <c r="I153" s="40">
        <v>155</v>
      </c>
      <c r="J153" s="40">
        <v>619</v>
      </c>
      <c r="K153" s="41">
        <v>774</v>
      </c>
      <c r="L153" s="57"/>
      <c r="M153" s="57"/>
    </row>
    <row r="154" spans="1:13" x14ac:dyDescent="0.35">
      <c r="A154" s="38" t="s">
        <v>266</v>
      </c>
      <c r="B154" s="39" t="s">
        <v>351</v>
      </c>
      <c r="C154" s="40">
        <v>1</v>
      </c>
      <c r="D154" s="40" t="s">
        <v>352</v>
      </c>
      <c r="E154" s="40" t="s">
        <v>6</v>
      </c>
      <c r="F154" s="40">
        <v>232</v>
      </c>
      <c r="G154" s="40">
        <v>0</v>
      </c>
      <c r="H154" s="40">
        <v>5</v>
      </c>
      <c r="I154" s="40">
        <v>0</v>
      </c>
      <c r="J154" s="40">
        <v>773</v>
      </c>
      <c r="K154" s="41">
        <v>773</v>
      </c>
      <c r="L154" s="57"/>
      <c r="M154" s="57"/>
    </row>
    <row r="155" spans="1:13" x14ac:dyDescent="0.35">
      <c r="A155" s="38" t="s">
        <v>266</v>
      </c>
      <c r="B155" s="39" t="s">
        <v>353</v>
      </c>
      <c r="C155" s="40">
        <v>1</v>
      </c>
      <c r="D155" s="40" t="s">
        <v>354</v>
      </c>
      <c r="E155" s="40" t="s">
        <v>6</v>
      </c>
      <c r="F155" s="40">
        <v>232</v>
      </c>
      <c r="G155" s="40">
        <v>0</v>
      </c>
      <c r="H155" s="40">
        <v>7</v>
      </c>
      <c r="I155" s="40">
        <v>0</v>
      </c>
      <c r="J155" s="40">
        <v>1083</v>
      </c>
      <c r="K155" s="41">
        <v>1083</v>
      </c>
      <c r="L155" s="57"/>
      <c r="M155" s="57"/>
    </row>
    <row r="156" spans="1:13" x14ac:dyDescent="0.35">
      <c r="A156" s="38" t="s">
        <v>266</v>
      </c>
      <c r="B156" s="39" t="s">
        <v>355</v>
      </c>
      <c r="C156" s="40">
        <v>1</v>
      </c>
      <c r="D156" s="40" t="s">
        <v>356</v>
      </c>
      <c r="E156" s="40" t="s">
        <v>6</v>
      </c>
      <c r="F156" s="40">
        <v>232</v>
      </c>
      <c r="G156" s="40">
        <v>2</v>
      </c>
      <c r="H156" s="40">
        <v>5</v>
      </c>
      <c r="I156" s="40">
        <v>155</v>
      </c>
      <c r="J156" s="40">
        <v>773</v>
      </c>
      <c r="K156" s="41">
        <v>928</v>
      </c>
      <c r="L156" s="57"/>
      <c r="M156" s="57"/>
    </row>
    <row r="157" spans="1:13" x14ac:dyDescent="0.35">
      <c r="A157" s="38" t="s">
        <v>266</v>
      </c>
      <c r="B157" s="39" t="s">
        <v>357</v>
      </c>
      <c r="C157" s="40">
        <v>5</v>
      </c>
      <c r="D157" s="40" t="s">
        <v>358</v>
      </c>
      <c r="E157" s="40" t="s">
        <v>6</v>
      </c>
      <c r="F157" s="40">
        <v>232</v>
      </c>
      <c r="G157" s="40">
        <v>35</v>
      </c>
      <c r="H157" s="40">
        <v>70</v>
      </c>
      <c r="I157" s="40">
        <v>2707</v>
      </c>
      <c r="J157" s="40">
        <v>10827</v>
      </c>
      <c r="K157" s="41">
        <v>13534</v>
      </c>
      <c r="L157" s="57"/>
      <c r="M157" s="57"/>
    </row>
    <row r="158" spans="1:13" x14ac:dyDescent="0.35">
      <c r="A158" s="38" t="s">
        <v>266</v>
      </c>
      <c r="B158" s="39" t="s">
        <v>8</v>
      </c>
      <c r="C158" s="40">
        <v>3</v>
      </c>
      <c r="D158" s="40" t="s">
        <v>359</v>
      </c>
      <c r="E158" s="40" t="s">
        <v>6</v>
      </c>
      <c r="F158" s="40">
        <v>232</v>
      </c>
      <c r="G158" s="40">
        <v>9</v>
      </c>
      <c r="H158" s="40">
        <v>198</v>
      </c>
      <c r="I158" s="40">
        <v>696</v>
      </c>
      <c r="J158" s="40">
        <v>30624</v>
      </c>
      <c r="K158" s="41">
        <v>31320</v>
      </c>
      <c r="L158" s="57"/>
      <c r="M158" s="57"/>
    </row>
    <row r="159" spans="1:13" x14ac:dyDescent="0.35">
      <c r="A159" s="38" t="s">
        <v>266</v>
      </c>
      <c r="B159" s="39" t="s">
        <v>8</v>
      </c>
      <c r="C159" s="40">
        <v>5</v>
      </c>
      <c r="D159" s="40" t="s">
        <v>359</v>
      </c>
      <c r="E159" s="40" t="s">
        <v>6</v>
      </c>
      <c r="F159" s="40">
        <v>232</v>
      </c>
      <c r="G159" s="40">
        <v>110</v>
      </c>
      <c r="H159" s="40">
        <v>125</v>
      </c>
      <c r="I159" s="40">
        <v>8507</v>
      </c>
      <c r="J159" s="40">
        <v>19333</v>
      </c>
      <c r="K159" s="41">
        <v>27840</v>
      </c>
      <c r="L159" s="57"/>
      <c r="M159" s="57"/>
    </row>
    <row r="160" spans="1:13" x14ac:dyDescent="0.35">
      <c r="A160" s="38" t="s">
        <v>266</v>
      </c>
      <c r="B160" s="39" t="s">
        <v>361</v>
      </c>
      <c r="C160" s="40">
        <v>3</v>
      </c>
      <c r="D160" s="40" t="s">
        <v>362</v>
      </c>
      <c r="E160" s="40" t="s">
        <v>6</v>
      </c>
      <c r="F160" s="40">
        <v>232</v>
      </c>
      <c r="G160" s="40">
        <v>18</v>
      </c>
      <c r="H160" s="40">
        <v>57</v>
      </c>
      <c r="I160" s="40">
        <v>1392</v>
      </c>
      <c r="J160" s="40">
        <v>8816</v>
      </c>
      <c r="K160" s="41">
        <v>10208</v>
      </c>
      <c r="L160" s="57"/>
      <c r="M160" s="57"/>
    </row>
    <row r="161" spans="1:13" x14ac:dyDescent="0.35">
      <c r="A161" s="38" t="s">
        <v>266</v>
      </c>
      <c r="B161" s="39" t="s">
        <v>363</v>
      </c>
      <c r="C161" s="40">
        <v>3</v>
      </c>
      <c r="D161" s="40" t="s">
        <v>364</v>
      </c>
      <c r="E161" s="40" t="s">
        <v>6</v>
      </c>
      <c r="F161" s="40">
        <v>232</v>
      </c>
      <c r="G161" s="40">
        <v>0</v>
      </c>
      <c r="H161" s="40">
        <v>0</v>
      </c>
      <c r="I161" s="40">
        <v>0</v>
      </c>
      <c r="J161" s="40">
        <v>0</v>
      </c>
      <c r="K161" s="41">
        <v>0</v>
      </c>
      <c r="L161" s="57"/>
      <c r="M161" s="57"/>
    </row>
    <row r="162" spans="1:13" x14ac:dyDescent="0.35">
      <c r="A162" s="53" t="s">
        <v>267</v>
      </c>
      <c r="B162" s="54" t="s">
        <v>369</v>
      </c>
      <c r="C162" s="55">
        <v>3</v>
      </c>
      <c r="D162" s="55" t="s">
        <v>370</v>
      </c>
      <c r="E162" s="55" t="s">
        <v>6</v>
      </c>
      <c r="F162" s="55">
        <v>232</v>
      </c>
      <c r="G162" s="55">
        <v>27</v>
      </c>
      <c r="H162" s="55">
        <v>198</v>
      </c>
      <c r="I162" s="55">
        <v>2088</v>
      </c>
      <c r="J162" s="55">
        <v>30624</v>
      </c>
      <c r="K162" s="56">
        <v>32712</v>
      </c>
      <c r="L162" s="57"/>
      <c r="M162" s="57"/>
    </row>
    <row r="163" spans="1:13" x14ac:dyDescent="0.35">
      <c r="A163" s="53" t="s">
        <v>267</v>
      </c>
      <c r="B163" s="54" t="s">
        <v>371</v>
      </c>
      <c r="C163" s="55">
        <v>3</v>
      </c>
      <c r="D163" s="55" t="s">
        <v>372</v>
      </c>
      <c r="E163" s="55" t="s">
        <v>6</v>
      </c>
      <c r="F163" s="55">
        <v>232</v>
      </c>
      <c r="G163" s="55">
        <v>30</v>
      </c>
      <c r="H163" s="55">
        <v>480</v>
      </c>
      <c r="I163" s="55">
        <v>2320</v>
      </c>
      <c r="J163" s="55">
        <v>74240</v>
      </c>
      <c r="K163" s="56">
        <v>76560</v>
      </c>
      <c r="L163" s="57"/>
      <c r="M163" s="57"/>
    </row>
    <row r="164" spans="1:13" x14ac:dyDescent="0.35">
      <c r="A164" s="53" t="s">
        <v>267</v>
      </c>
      <c r="B164" s="54" t="s">
        <v>373</v>
      </c>
      <c r="C164" s="55">
        <v>3</v>
      </c>
      <c r="D164" s="55" t="s">
        <v>374</v>
      </c>
      <c r="E164" s="55" t="s">
        <v>6</v>
      </c>
      <c r="F164" s="55">
        <v>232</v>
      </c>
      <c r="G164" s="55">
        <v>0</v>
      </c>
      <c r="H164" s="55">
        <v>12</v>
      </c>
      <c r="I164" s="55">
        <v>0</v>
      </c>
      <c r="J164" s="55">
        <v>1856</v>
      </c>
      <c r="K164" s="56">
        <v>1856</v>
      </c>
      <c r="L164" s="57" t="s">
        <v>403</v>
      </c>
      <c r="M164" s="57">
        <v>232464</v>
      </c>
    </row>
    <row r="165" spans="1:13" x14ac:dyDescent="0.35">
      <c r="A165" s="53" t="s">
        <v>267</v>
      </c>
      <c r="B165" s="54" t="s">
        <v>375</v>
      </c>
      <c r="C165" s="55">
        <v>3</v>
      </c>
      <c r="D165" s="55" t="s">
        <v>376</v>
      </c>
      <c r="E165" s="55" t="s">
        <v>6</v>
      </c>
      <c r="F165" s="55">
        <v>232</v>
      </c>
      <c r="G165" s="55">
        <v>3</v>
      </c>
      <c r="H165" s="55">
        <v>12</v>
      </c>
      <c r="I165" s="55">
        <v>232</v>
      </c>
      <c r="J165" s="55">
        <v>1856</v>
      </c>
      <c r="K165" s="56">
        <v>2088</v>
      </c>
      <c r="L165" s="57"/>
      <c r="M165" s="57"/>
    </row>
    <row r="166" spans="1:13" x14ac:dyDescent="0.35">
      <c r="A166" s="53" t="s">
        <v>267</v>
      </c>
      <c r="B166" s="54" t="s">
        <v>377</v>
      </c>
      <c r="C166" s="55">
        <v>3</v>
      </c>
      <c r="D166" s="55" t="s">
        <v>378</v>
      </c>
      <c r="E166" s="55" t="s">
        <v>6</v>
      </c>
      <c r="F166" s="55">
        <v>232</v>
      </c>
      <c r="G166" s="55">
        <v>114</v>
      </c>
      <c r="H166" s="55">
        <v>714</v>
      </c>
      <c r="I166" s="55">
        <v>8816</v>
      </c>
      <c r="J166" s="55">
        <v>110432</v>
      </c>
      <c r="K166" s="56">
        <v>119248</v>
      </c>
      <c r="L166" s="57"/>
      <c r="M166" s="57"/>
    </row>
    <row r="167" spans="1:13" x14ac:dyDescent="0.35">
      <c r="A167" s="38" t="s">
        <v>268</v>
      </c>
      <c r="B167" s="39" t="s">
        <v>25</v>
      </c>
      <c r="C167" s="40">
        <v>1</v>
      </c>
      <c r="D167" s="40" t="s">
        <v>24</v>
      </c>
      <c r="E167" s="40" t="s">
        <v>6</v>
      </c>
      <c r="F167" s="40">
        <v>232</v>
      </c>
      <c r="G167" s="40">
        <v>27</v>
      </c>
      <c r="H167" s="40">
        <v>134</v>
      </c>
      <c r="I167" s="40">
        <v>2088</v>
      </c>
      <c r="J167" s="40">
        <v>20725</v>
      </c>
      <c r="K167" s="41">
        <v>22813</v>
      </c>
      <c r="L167" s="57" t="s">
        <v>404</v>
      </c>
      <c r="M167" s="57">
        <v>36578</v>
      </c>
    </row>
    <row r="168" spans="1:13" x14ac:dyDescent="0.35">
      <c r="A168" s="38" t="s">
        <v>268</v>
      </c>
      <c r="B168" s="39" t="s">
        <v>23</v>
      </c>
      <c r="C168" s="40">
        <v>3</v>
      </c>
      <c r="D168" s="40" t="s">
        <v>22</v>
      </c>
      <c r="E168" s="40" t="s">
        <v>6</v>
      </c>
      <c r="F168" s="40">
        <v>232</v>
      </c>
      <c r="G168" s="40">
        <v>9</v>
      </c>
      <c r="H168" s="40">
        <v>84</v>
      </c>
      <c r="I168" s="40">
        <v>696</v>
      </c>
      <c r="J168" s="40">
        <v>12992</v>
      </c>
      <c r="K168" s="41">
        <v>13688</v>
      </c>
      <c r="L168" s="57"/>
      <c r="M168" s="57"/>
    </row>
    <row r="169" spans="1:13" x14ac:dyDescent="0.35">
      <c r="A169" s="38" t="s">
        <v>268</v>
      </c>
      <c r="B169" s="39" t="s">
        <v>18</v>
      </c>
      <c r="C169" s="40">
        <v>1</v>
      </c>
      <c r="D169" s="40" t="s">
        <v>17</v>
      </c>
      <c r="E169" s="40" t="s">
        <v>6</v>
      </c>
      <c r="F169" s="40">
        <v>232</v>
      </c>
      <c r="G169" s="40">
        <v>1</v>
      </c>
      <c r="H169" s="40">
        <v>0</v>
      </c>
      <c r="I169" s="40">
        <v>77</v>
      </c>
      <c r="J169" s="40">
        <v>0</v>
      </c>
      <c r="K169" s="41">
        <v>77</v>
      </c>
      <c r="L169" s="57"/>
      <c r="M169" s="57"/>
    </row>
    <row r="170" spans="1:13" x14ac:dyDescent="0.35">
      <c r="A170" s="53" t="s">
        <v>269</v>
      </c>
      <c r="B170" s="54" t="s">
        <v>41</v>
      </c>
      <c r="C170" s="55">
        <v>3</v>
      </c>
      <c r="D170" s="55" t="s">
        <v>40</v>
      </c>
      <c r="E170" s="55" t="s">
        <v>6</v>
      </c>
      <c r="F170" s="55">
        <v>232</v>
      </c>
      <c r="G170" s="55">
        <v>60</v>
      </c>
      <c r="H170" s="55">
        <v>81</v>
      </c>
      <c r="I170" s="55">
        <v>4640</v>
      </c>
      <c r="J170" s="55">
        <v>12528</v>
      </c>
      <c r="K170" s="56">
        <v>17168</v>
      </c>
      <c r="L170" s="59" t="s">
        <v>405</v>
      </c>
      <c r="M170" s="59">
        <v>53592</v>
      </c>
    </row>
    <row r="171" spans="1:13" x14ac:dyDescent="0.35">
      <c r="A171" s="53" t="s">
        <v>269</v>
      </c>
      <c r="B171" s="54" t="s">
        <v>27</v>
      </c>
      <c r="C171" s="55">
        <v>3</v>
      </c>
      <c r="D171" s="55" t="s">
        <v>26</v>
      </c>
      <c r="E171" s="55" t="s">
        <v>6</v>
      </c>
      <c r="F171" s="55">
        <v>232</v>
      </c>
      <c r="G171" s="55">
        <v>141</v>
      </c>
      <c r="H171" s="55">
        <v>165</v>
      </c>
      <c r="I171" s="55">
        <v>10904</v>
      </c>
      <c r="J171" s="55">
        <v>25520</v>
      </c>
      <c r="K171" s="56">
        <v>36424</v>
      </c>
      <c r="L171" s="59"/>
      <c r="M171" s="59"/>
    </row>
    <row r="172" spans="1:13" x14ac:dyDescent="0.35">
      <c r="A172" s="42" t="s">
        <v>270</v>
      </c>
      <c r="B172" s="43" t="s">
        <v>47</v>
      </c>
      <c r="C172" s="44">
        <v>3</v>
      </c>
      <c r="D172" s="44" t="s">
        <v>46</v>
      </c>
      <c r="E172" s="44" t="s">
        <v>6</v>
      </c>
      <c r="F172" s="44">
        <v>0</v>
      </c>
      <c r="G172" s="44">
        <v>27</v>
      </c>
      <c r="H172" s="44">
        <v>144</v>
      </c>
      <c r="I172" s="44">
        <v>0</v>
      </c>
      <c r="J172" s="44">
        <v>0</v>
      </c>
      <c r="K172" s="45">
        <v>0</v>
      </c>
      <c r="L172" s="57" t="s">
        <v>406</v>
      </c>
      <c r="M172" s="57">
        <v>0</v>
      </c>
    </row>
    <row r="173" spans="1:13" x14ac:dyDescent="0.35">
      <c r="A173" s="38" t="s">
        <v>270</v>
      </c>
      <c r="B173" s="39" t="s">
        <v>45</v>
      </c>
      <c r="C173" s="40">
        <v>3</v>
      </c>
      <c r="D173" s="40" t="s">
        <v>44</v>
      </c>
      <c r="E173" s="40" t="s">
        <v>6</v>
      </c>
      <c r="F173" s="40">
        <v>0</v>
      </c>
      <c r="G173" s="40">
        <v>0</v>
      </c>
      <c r="H173" s="40">
        <v>3</v>
      </c>
      <c r="I173" s="40">
        <v>0</v>
      </c>
      <c r="J173" s="40">
        <v>0</v>
      </c>
      <c r="K173" s="41">
        <v>0</v>
      </c>
      <c r="L173" s="57"/>
      <c r="M173" s="57"/>
    </row>
    <row r="174" spans="1:13" ht="29" x14ac:dyDescent="0.35">
      <c r="A174" s="38" t="s">
        <v>271</v>
      </c>
      <c r="B174" s="39" t="s">
        <v>52</v>
      </c>
      <c r="C174" s="40">
        <v>3</v>
      </c>
      <c r="D174" s="40" t="s">
        <v>51</v>
      </c>
      <c r="E174" s="40" t="s">
        <v>6</v>
      </c>
      <c r="F174" s="40">
        <v>232</v>
      </c>
      <c r="G174" s="40">
        <v>150</v>
      </c>
      <c r="H174" s="40">
        <v>213</v>
      </c>
      <c r="I174" s="40">
        <v>11600</v>
      </c>
      <c r="J174" s="40">
        <v>32944</v>
      </c>
      <c r="K174" s="41">
        <v>44544</v>
      </c>
      <c r="L174" s="57" t="s">
        <v>407</v>
      </c>
      <c r="M174" s="57">
        <v>44544</v>
      </c>
    </row>
    <row r="175" spans="1:13" x14ac:dyDescent="0.35">
      <c r="A175" s="38" t="s">
        <v>272</v>
      </c>
      <c r="B175" s="39" t="s">
        <v>55</v>
      </c>
      <c r="C175" s="40">
        <v>4</v>
      </c>
      <c r="D175" s="40" t="s">
        <v>54</v>
      </c>
      <c r="E175" s="40" t="s">
        <v>6</v>
      </c>
      <c r="F175" s="40">
        <v>232</v>
      </c>
      <c r="G175" s="40">
        <v>244</v>
      </c>
      <c r="H175" s="40">
        <v>52</v>
      </c>
      <c r="I175" s="40">
        <v>18869</v>
      </c>
      <c r="J175" s="40">
        <v>8043</v>
      </c>
      <c r="K175" s="41">
        <v>26912</v>
      </c>
      <c r="L175" s="57" t="s">
        <v>408</v>
      </c>
      <c r="M175" s="57">
        <f>K175</f>
        <v>26912</v>
      </c>
    </row>
    <row r="176" spans="1:13" x14ac:dyDescent="0.35">
      <c r="A176" s="38" t="s">
        <v>274</v>
      </c>
      <c r="B176" s="39" t="s">
        <v>96</v>
      </c>
      <c r="C176" s="40">
        <v>2</v>
      </c>
      <c r="D176" s="40" t="s">
        <v>95</v>
      </c>
      <c r="E176" s="40" t="s">
        <v>6</v>
      </c>
      <c r="F176" s="40">
        <v>0</v>
      </c>
      <c r="G176" s="40">
        <v>42</v>
      </c>
      <c r="H176" s="40">
        <v>70</v>
      </c>
      <c r="I176" s="40">
        <v>0</v>
      </c>
      <c r="J176" s="40">
        <v>0</v>
      </c>
      <c r="K176" s="41">
        <v>0</v>
      </c>
      <c r="L176" s="57"/>
      <c r="M176" s="57"/>
    </row>
    <row r="177" spans="1:13" x14ac:dyDescent="0.35">
      <c r="A177" s="38" t="s">
        <v>274</v>
      </c>
      <c r="B177" s="39" t="s">
        <v>92</v>
      </c>
      <c r="C177" s="40">
        <v>5</v>
      </c>
      <c r="D177" s="40" t="s">
        <v>91</v>
      </c>
      <c r="E177" s="40" t="s">
        <v>6</v>
      </c>
      <c r="F177" s="40">
        <v>232</v>
      </c>
      <c r="G177" s="40">
        <v>25</v>
      </c>
      <c r="H177" s="40">
        <v>25</v>
      </c>
      <c r="I177" s="40">
        <v>1933</v>
      </c>
      <c r="J177" s="40">
        <v>3867</v>
      </c>
      <c r="K177" s="41">
        <v>5800</v>
      </c>
      <c r="L177" s="57" t="s">
        <v>410</v>
      </c>
      <c r="M177" s="57">
        <f>K177</f>
        <v>5800</v>
      </c>
    </row>
    <row r="178" spans="1:13" x14ac:dyDescent="0.35">
      <c r="A178" s="38" t="s">
        <v>273</v>
      </c>
      <c r="B178" s="39" t="s">
        <v>13</v>
      </c>
      <c r="C178" s="40">
        <v>3</v>
      </c>
      <c r="D178" s="40" t="s">
        <v>88</v>
      </c>
      <c r="E178" s="40" t="s">
        <v>6</v>
      </c>
      <c r="F178" s="40">
        <v>232</v>
      </c>
      <c r="G178" s="40">
        <v>183</v>
      </c>
      <c r="H178" s="40">
        <v>57</v>
      </c>
      <c r="I178" s="40">
        <v>14152</v>
      </c>
      <c r="J178" s="40">
        <v>8816</v>
      </c>
      <c r="K178" s="41">
        <v>22968</v>
      </c>
      <c r="L178" s="57" t="s">
        <v>411</v>
      </c>
      <c r="M178" s="57">
        <f>K178+K179+K180+K181+K182+K183+K184+K185+K186</f>
        <v>224498</v>
      </c>
    </row>
    <row r="179" spans="1:13" x14ac:dyDescent="0.35">
      <c r="A179" s="38" t="s">
        <v>273</v>
      </c>
      <c r="B179" s="39" t="s">
        <v>87</v>
      </c>
      <c r="C179" s="40">
        <v>3</v>
      </c>
      <c r="D179" s="40" t="s">
        <v>86</v>
      </c>
      <c r="E179" s="40" t="s">
        <v>6</v>
      </c>
      <c r="F179" s="40">
        <v>232</v>
      </c>
      <c r="G179" s="40">
        <v>15</v>
      </c>
      <c r="H179" s="40">
        <v>6</v>
      </c>
      <c r="I179" s="40">
        <v>1160</v>
      </c>
      <c r="J179" s="40">
        <v>928</v>
      </c>
      <c r="K179" s="41">
        <v>2088</v>
      </c>
      <c r="L179" s="57"/>
      <c r="M179" s="57"/>
    </row>
    <row r="180" spans="1:13" x14ac:dyDescent="0.35">
      <c r="A180" s="38" t="s">
        <v>273</v>
      </c>
      <c r="B180" s="39" t="s">
        <v>81</v>
      </c>
      <c r="C180" s="40">
        <v>2</v>
      </c>
      <c r="D180" s="40" t="s">
        <v>82</v>
      </c>
      <c r="E180" s="40" t="s">
        <v>6</v>
      </c>
      <c r="F180" s="40">
        <v>232</v>
      </c>
      <c r="G180" s="40">
        <v>40</v>
      </c>
      <c r="H180" s="40">
        <v>10</v>
      </c>
      <c r="I180" s="40">
        <v>3093</v>
      </c>
      <c r="J180" s="40">
        <v>1547</v>
      </c>
      <c r="K180" s="41">
        <v>4640</v>
      </c>
      <c r="L180" s="57"/>
      <c r="M180" s="57"/>
    </row>
    <row r="181" spans="1:13" x14ac:dyDescent="0.35">
      <c r="A181" s="38" t="s">
        <v>273</v>
      </c>
      <c r="B181" s="39" t="s">
        <v>81</v>
      </c>
      <c r="C181" s="40">
        <v>3</v>
      </c>
      <c r="D181" s="40" t="s">
        <v>80</v>
      </c>
      <c r="E181" s="40" t="s">
        <v>6</v>
      </c>
      <c r="F181" s="40">
        <v>232</v>
      </c>
      <c r="G181" s="40">
        <v>96</v>
      </c>
      <c r="H181" s="40">
        <v>24</v>
      </c>
      <c r="I181" s="40">
        <v>7424</v>
      </c>
      <c r="J181" s="40">
        <v>3712</v>
      </c>
      <c r="K181" s="41">
        <v>11136</v>
      </c>
      <c r="L181" s="57"/>
      <c r="M181" s="57"/>
    </row>
    <row r="182" spans="1:13" x14ac:dyDescent="0.35">
      <c r="A182" s="42" t="s">
        <v>273</v>
      </c>
      <c r="B182" s="43" t="s">
        <v>79</v>
      </c>
      <c r="C182" s="44">
        <v>3</v>
      </c>
      <c r="D182" s="44" t="s">
        <v>78</v>
      </c>
      <c r="E182" s="44" t="s">
        <v>6</v>
      </c>
      <c r="F182" s="44">
        <v>232</v>
      </c>
      <c r="G182" s="44">
        <v>1023</v>
      </c>
      <c r="H182" s="44">
        <v>516</v>
      </c>
      <c r="I182" s="44">
        <v>79112</v>
      </c>
      <c r="J182" s="44">
        <v>79808</v>
      </c>
      <c r="K182" s="45">
        <v>158920</v>
      </c>
      <c r="L182" s="57"/>
      <c r="M182" s="57"/>
    </row>
    <row r="183" spans="1:13" x14ac:dyDescent="0.35">
      <c r="A183" s="42" t="s">
        <v>273</v>
      </c>
      <c r="B183" s="43" t="s">
        <v>77</v>
      </c>
      <c r="C183" s="44">
        <v>1</v>
      </c>
      <c r="D183" s="44" t="s">
        <v>76</v>
      </c>
      <c r="E183" s="44" t="s">
        <v>6</v>
      </c>
      <c r="F183" s="44">
        <v>232</v>
      </c>
      <c r="G183" s="44">
        <v>97</v>
      </c>
      <c r="H183" s="44">
        <v>22</v>
      </c>
      <c r="I183" s="44">
        <v>7501</v>
      </c>
      <c r="J183" s="44">
        <v>3403</v>
      </c>
      <c r="K183" s="45">
        <v>10904</v>
      </c>
      <c r="L183" s="57"/>
      <c r="M183" s="57"/>
    </row>
    <row r="184" spans="1:13" x14ac:dyDescent="0.35">
      <c r="A184" s="42" t="s">
        <v>273</v>
      </c>
      <c r="B184" s="43" t="s">
        <v>75</v>
      </c>
      <c r="C184" s="44">
        <v>3</v>
      </c>
      <c r="D184" s="44" t="s">
        <v>74</v>
      </c>
      <c r="E184" s="44" t="s">
        <v>6</v>
      </c>
      <c r="F184" s="44">
        <v>232</v>
      </c>
      <c r="G184" s="44">
        <v>12</v>
      </c>
      <c r="H184" s="44">
        <v>3</v>
      </c>
      <c r="I184" s="44">
        <v>928</v>
      </c>
      <c r="J184" s="44">
        <v>464</v>
      </c>
      <c r="K184" s="45">
        <v>1392</v>
      </c>
      <c r="L184" s="57"/>
      <c r="M184" s="57"/>
    </row>
    <row r="185" spans="1:13" x14ac:dyDescent="0.35">
      <c r="A185" s="38" t="s">
        <v>273</v>
      </c>
      <c r="B185" s="39" t="s">
        <v>70</v>
      </c>
      <c r="C185" s="40">
        <v>2</v>
      </c>
      <c r="D185" s="40" t="s">
        <v>69</v>
      </c>
      <c r="E185" s="40" t="s">
        <v>6</v>
      </c>
      <c r="F185" s="40">
        <v>232</v>
      </c>
      <c r="G185" s="40">
        <v>28</v>
      </c>
      <c r="H185" s="40">
        <v>2</v>
      </c>
      <c r="I185" s="40">
        <v>2165</v>
      </c>
      <c r="J185" s="40">
        <v>309</v>
      </c>
      <c r="K185" s="41">
        <v>2474</v>
      </c>
      <c r="L185" s="57"/>
      <c r="M185" s="57"/>
    </row>
    <row r="186" spans="1:13" x14ac:dyDescent="0.35">
      <c r="A186" s="38" t="s">
        <v>273</v>
      </c>
      <c r="B186" s="39" t="s">
        <v>70</v>
      </c>
      <c r="C186" s="40">
        <v>3</v>
      </c>
      <c r="D186" s="40" t="s">
        <v>71</v>
      </c>
      <c r="E186" s="40" t="s">
        <v>6</v>
      </c>
      <c r="F186" s="40">
        <v>232</v>
      </c>
      <c r="G186" s="40">
        <v>69</v>
      </c>
      <c r="H186" s="40">
        <v>30</v>
      </c>
      <c r="I186" s="40">
        <v>5336</v>
      </c>
      <c r="J186" s="40">
        <v>4640</v>
      </c>
      <c r="K186" s="41">
        <v>9976</v>
      </c>
      <c r="L186" s="57"/>
      <c r="M186" s="57"/>
    </row>
    <row r="187" spans="1:13" ht="29" x14ac:dyDescent="0.35">
      <c r="A187" s="38" t="s">
        <v>275</v>
      </c>
      <c r="B187" s="39" t="s">
        <v>102</v>
      </c>
      <c r="C187" s="40">
        <v>3</v>
      </c>
      <c r="D187" s="40" t="s">
        <v>101</v>
      </c>
      <c r="E187" s="40" t="s">
        <v>6</v>
      </c>
      <c r="F187" s="40">
        <v>232</v>
      </c>
      <c r="G187" s="40">
        <v>0</v>
      </c>
      <c r="H187" s="40">
        <v>51</v>
      </c>
      <c r="I187" s="40">
        <v>0</v>
      </c>
      <c r="J187" s="40">
        <v>7888</v>
      </c>
      <c r="K187" s="41">
        <v>7888</v>
      </c>
      <c r="L187" s="57" t="s">
        <v>412</v>
      </c>
      <c r="M187" s="57">
        <f>K187+K188</f>
        <v>32712</v>
      </c>
    </row>
    <row r="188" spans="1:13" ht="29" x14ac:dyDescent="0.35">
      <c r="A188" s="38" t="s">
        <v>275</v>
      </c>
      <c r="B188" s="39" t="s">
        <v>99</v>
      </c>
      <c r="C188" s="40">
        <v>3</v>
      </c>
      <c r="D188" s="40" t="s">
        <v>98</v>
      </c>
      <c r="E188" s="40" t="s">
        <v>6</v>
      </c>
      <c r="F188" s="40">
        <v>232</v>
      </c>
      <c r="G188" s="40">
        <v>9</v>
      </c>
      <c r="H188" s="40">
        <v>156</v>
      </c>
      <c r="I188" s="40">
        <v>696</v>
      </c>
      <c r="J188" s="40">
        <v>24128</v>
      </c>
      <c r="K188" s="41">
        <v>24824</v>
      </c>
      <c r="L188" s="57"/>
      <c r="M188" s="57"/>
    </row>
    <row r="189" spans="1:13" x14ac:dyDescent="0.35">
      <c r="A189" s="38" t="s">
        <v>276</v>
      </c>
      <c r="B189" s="39" t="s">
        <v>109</v>
      </c>
      <c r="C189" s="40">
        <v>2</v>
      </c>
      <c r="D189" s="40" t="s">
        <v>108</v>
      </c>
      <c r="E189" s="40" t="s">
        <v>6</v>
      </c>
      <c r="F189" s="40">
        <v>232</v>
      </c>
      <c r="G189" s="40">
        <v>272</v>
      </c>
      <c r="H189" s="40">
        <v>222</v>
      </c>
      <c r="I189" s="40">
        <v>21035</v>
      </c>
      <c r="J189" s="40">
        <v>34336</v>
      </c>
      <c r="K189" s="41">
        <v>55371</v>
      </c>
      <c r="L189" s="57" t="s">
        <v>413</v>
      </c>
      <c r="M189" s="57">
        <f>K189+K190</f>
        <v>78571</v>
      </c>
    </row>
    <row r="190" spans="1:13" x14ac:dyDescent="0.35">
      <c r="A190" s="38" t="s">
        <v>276</v>
      </c>
      <c r="B190" s="39" t="s">
        <v>107</v>
      </c>
      <c r="C190" s="40">
        <v>3</v>
      </c>
      <c r="D190" s="40" t="s">
        <v>106</v>
      </c>
      <c r="E190" s="40" t="s">
        <v>6</v>
      </c>
      <c r="F190" s="40">
        <v>232</v>
      </c>
      <c r="G190" s="40">
        <v>114</v>
      </c>
      <c r="H190" s="40">
        <v>93</v>
      </c>
      <c r="I190" s="40">
        <v>8816</v>
      </c>
      <c r="J190" s="40">
        <v>14384</v>
      </c>
      <c r="K190" s="41">
        <v>23200</v>
      </c>
      <c r="L190" s="57"/>
      <c r="M190" s="57"/>
    </row>
    <row r="191" spans="1:13" x14ac:dyDescent="0.35">
      <c r="A191" s="38" t="s">
        <v>277</v>
      </c>
      <c r="B191" s="39" t="s">
        <v>119</v>
      </c>
      <c r="C191" s="40">
        <v>3</v>
      </c>
      <c r="D191" s="40" t="s">
        <v>118</v>
      </c>
      <c r="E191" s="40" t="s">
        <v>6</v>
      </c>
      <c r="F191" s="40">
        <v>232</v>
      </c>
      <c r="G191" s="40">
        <v>36</v>
      </c>
      <c r="H191" s="40">
        <v>39</v>
      </c>
      <c r="I191" s="40">
        <v>2784</v>
      </c>
      <c r="J191" s="40">
        <v>6032</v>
      </c>
      <c r="K191" s="41">
        <v>8816</v>
      </c>
      <c r="L191" s="57" t="s">
        <v>415</v>
      </c>
      <c r="M191" s="57">
        <f>K191+K192</f>
        <v>17323</v>
      </c>
    </row>
    <row r="192" spans="1:13" x14ac:dyDescent="0.35">
      <c r="A192" s="38" t="s">
        <v>277</v>
      </c>
      <c r="B192" s="39" t="s">
        <v>116</v>
      </c>
      <c r="C192" s="40">
        <v>5</v>
      </c>
      <c r="D192" s="40" t="s">
        <v>115</v>
      </c>
      <c r="E192" s="40" t="s">
        <v>6</v>
      </c>
      <c r="F192" s="40">
        <v>232</v>
      </c>
      <c r="G192" s="40">
        <v>20</v>
      </c>
      <c r="H192" s="40">
        <v>45</v>
      </c>
      <c r="I192" s="40">
        <v>1547</v>
      </c>
      <c r="J192" s="40">
        <v>6960</v>
      </c>
      <c r="K192" s="41">
        <v>8507</v>
      </c>
      <c r="L192" s="57"/>
      <c r="M192" s="57"/>
    </row>
    <row r="193" spans="1:13" x14ac:dyDescent="0.35">
      <c r="A193" s="38" t="s">
        <v>278</v>
      </c>
      <c r="B193" s="39" t="s">
        <v>165</v>
      </c>
      <c r="C193" s="40">
        <v>3</v>
      </c>
      <c r="D193" s="40" t="s">
        <v>164</v>
      </c>
      <c r="E193" s="40" t="s">
        <v>6</v>
      </c>
      <c r="F193" s="40">
        <v>232</v>
      </c>
      <c r="G193" s="40">
        <v>939</v>
      </c>
      <c r="H193" s="40">
        <v>303</v>
      </c>
      <c r="I193" s="40">
        <v>72616</v>
      </c>
      <c r="J193" s="40">
        <v>46864</v>
      </c>
      <c r="K193" s="41">
        <v>119480</v>
      </c>
      <c r="L193" s="57" t="s">
        <v>416</v>
      </c>
      <c r="M193" s="57">
        <f>K210+K209+K208+K207+K206+K205+K204+K203+K202+K201+K200+K199+K198+K196+K197+K195+K194+K193</f>
        <v>451782</v>
      </c>
    </row>
    <row r="194" spans="1:13" x14ac:dyDescent="0.35">
      <c r="A194" s="38" t="s">
        <v>278</v>
      </c>
      <c r="B194" s="39" t="s">
        <v>157</v>
      </c>
      <c r="C194" s="40">
        <v>3</v>
      </c>
      <c r="D194" s="40" t="s">
        <v>156</v>
      </c>
      <c r="E194" s="40" t="s">
        <v>6</v>
      </c>
      <c r="F194" s="40">
        <v>232</v>
      </c>
      <c r="G194" s="40">
        <v>18</v>
      </c>
      <c r="H194" s="40">
        <v>9</v>
      </c>
      <c r="I194" s="40">
        <v>1392</v>
      </c>
      <c r="J194" s="40">
        <v>1392</v>
      </c>
      <c r="K194" s="41">
        <v>2784</v>
      </c>
      <c r="L194" s="57"/>
      <c r="M194" s="57"/>
    </row>
    <row r="195" spans="1:13" x14ac:dyDescent="0.35">
      <c r="A195" s="38" t="s">
        <v>278</v>
      </c>
      <c r="B195" s="39" t="s">
        <v>155</v>
      </c>
      <c r="C195" s="40">
        <v>1</v>
      </c>
      <c r="D195" s="40" t="s">
        <v>154</v>
      </c>
      <c r="E195" s="40" t="s">
        <v>6</v>
      </c>
      <c r="F195" s="40">
        <v>232</v>
      </c>
      <c r="G195" s="40">
        <v>110</v>
      </c>
      <c r="H195" s="40">
        <v>30</v>
      </c>
      <c r="I195" s="40">
        <v>8507</v>
      </c>
      <c r="J195" s="40">
        <v>4640</v>
      </c>
      <c r="K195" s="41">
        <v>13147</v>
      </c>
      <c r="L195" s="57"/>
      <c r="M195" s="57"/>
    </row>
    <row r="196" spans="1:13" x14ac:dyDescent="0.35">
      <c r="A196" s="38" t="s">
        <v>278</v>
      </c>
      <c r="B196" s="39" t="s">
        <v>152</v>
      </c>
      <c r="C196" s="40">
        <v>1</v>
      </c>
      <c r="D196" s="40" t="s">
        <v>151</v>
      </c>
      <c r="E196" s="40" t="s">
        <v>6</v>
      </c>
      <c r="F196" s="40">
        <v>232</v>
      </c>
      <c r="G196" s="40">
        <v>5</v>
      </c>
      <c r="H196" s="40">
        <v>2</v>
      </c>
      <c r="I196" s="40">
        <v>387</v>
      </c>
      <c r="J196" s="40">
        <v>309</v>
      </c>
      <c r="K196" s="41">
        <v>696</v>
      </c>
      <c r="L196" s="57"/>
      <c r="M196" s="57"/>
    </row>
    <row r="197" spans="1:13" x14ac:dyDescent="0.35">
      <c r="A197" s="38" t="s">
        <v>278</v>
      </c>
      <c r="B197" s="39" t="s">
        <v>149</v>
      </c>
      <c r="C197" s="40">
        <v>1</v>
      </c>
      <c r="D197" s="40" t="s">
        <v>148</v>
      </c>
      <c r="E197" s="40" t="s">
        <v>6</v>
      </c>
      <c r="F197" s="40">
        <v>232</v>
      </c>
      <c r="G197" s="40">
        <v>0</v>
      </c>
      <c r="H197" s="40">
        <v>1</v>
      </c>
      <c r="I197" s="40">
        <v>0</v>
      </c>
      <c r="J197" s="40">
        <v>155</v>
      </c>
      <c r="K197" s="41">
        <v>155</v>
      </c>
      <c r="L197" s="57"/>
      <c r="M197" s="57"/>
    </row>
    <row r="198" spans="1:13" x14ac:dyDescent="0.35">
      <c r="A198" s="38" t="s">
        <v>278</v>
      </c>
      <c r="B198" s="39" t="s">
        <v>146</v>
      </c>
      <c r="C198" s="40">
        <v>3</v>
      </c>
      <c r="D198" s="40" t="s">
        <v>145</v>
      </c>
      <c r="E198" s="40" t="s">
        <v>6</v>
      </c>
      <c r="F198" s="40">
        <v>232</v>
      </c>
      <c r="G198" s="40">
        <v>1050</v>
      </c>
      <c r="H198" s="40">
        <v>462</v>
      </c>
      <c r="I198" s="40">
        <v>81200</v>
      </c>
      <c r="J198" s="40">
        <v>71456</v>
      </c>
      <c r="K198" s="41">
        <v>152656</v>
      </c>
      <c r="L198" s="57"/>
      <c r="M198" s="57"/>
    </row>
    <row r="199" spans="1:13" x14ac:dyDescent="0.35">
      <c r="A199" s="38" t="s">
        <v>278</v>
      </c>
      <c r="B199" s="39" t="s">
        <v>143</v>
      </c>
      <c r="C199" s="40">
        <v>3</v>
      </c>
      <c r="D199" s="40" t="s">
        <v>142</v>
      </c>
      <c r="E199" s="40" t="s">
        <v>6</v>
      </c>
      <c r="F199" s="40">
        <v>232</v>
      </c>
      <c r="G199" s="40">
        <v>69</v>
      </c>
      <c r="H199" s="40">
        <v>24</v>
      </c>
      <c r="I199" s="40">
        <v>5336</v>
      </c>
      <c r="J199" s="40">
        <v>3712</v>
      </c>
      <c r="K199" s="41">
        <v>9048</v>
      </c>
      <c r="L199" s="57"/>
      <c r="M199" s="57"/>
    </row>
    <row r="200" spans="1:13" x14ac:dyDescent="0.35">
      <c r="A200" s="38" t="s">
        <v>278</v>
      </c>
      <c r="B200" s="39" t="s">
        <v>141</v>
      </c>
      <c r="C200" s="40">
        <v>3</v>
      </c>
      <c r="D200" s="40" t="s">
        <v>140</v>
      </c>
      <c r="E200" s="40" t="s">
        <v>6</v>
      </c>
      <c r="F200" s="40">
        <v>232</v>
      </c>
      <c r="G200" s="40">
        <v>84</v>
      </c>
      <c r="H200" s="40">
        <v>3</v>
      </c>
      <c r="I200" s="40">
        <v>6496</v>
      </c>
      <c r="J200" s="40">
        <v>464</v>
      </c>
      <c r="K200" s="41">
        <v>6960</v>
      </c>
      <c r="L200" s="57"/>
      <c r="M200" s="57"/>
    </row>
    <row r="201" spans="1:13" x14ac:dyDescent="0.35">
      <c r="A201" s="38" t="s">
        <v>278</v>
      </c>
      <c r="B201" s="39" t="s">
        <v>139</v>
      </c>
      <c r="C201" s="40">
        <v>3</v>
      </c>
      <c r="D201" s="40" t="s">
        <v>138</v>
      </c>
      <c r="E201" s="40" t="s">
        <v>6</v>
      </c>
      <c r="F201" s="40">
        <v>232</v>
      </c>
      <c r="G201" s="40">
        <v>147</v>
      </c>
      <c r="H201" s="40">
        <v>30</v>
      </c>
      <c r="I201" s="40">
        <v>11368</v>
      </c>
      <c r="J201" s="40">
        <v>4640</v>
      </c>
      <c r="K201" s="41">
        <v>16008</v>
      </c>
      <c r="L201" s="57"/>
      <c r="M201" s="57"/>
    </row>
    <row r="202" spans="1:13" x14ac:dyDescent="0.35">
      <c r="A202" s="38" t="s">
        <v>278</v>
      </c>
      <c r="B202" s="39" t="s">
        <v>137</v>
      </c>
      <c r="C202" s="40">
        <v>3</v>
      </c>
      <c r="D202" s="40" t="s">
        <v>136</v>
      </c>
      <c r="E202" s="40" t="s">
        <v>6</v>
      </c>
      <c r="F202" s="40">
        <v>232</v>
      </c>
      <c r="G202" s="40">
        <v>249</v>
      </c>
      <c r="H202" s="40">
        <v>21</v>
      </c>
      <c r="I202" s="40">
        <v>19256</v>
      </c>
      <c r="J202" s="40">
        <v>3248</v>
      </c>
      <c r="K202" s="41">
        <v>22504</v>
      </c>
      <c r="L202" s="57"/>
      <c r="M202" s="57"/>
    </row>
    <row r="203" spans="1:13" x14ac:dyDescent="0.35">
      <c r="A203" s="38" t="s">
        <v>278</v>
      </c>
      <c r="B203" s="39" t="s">
        <v>135</v>
      </c>
      <c r="C203" s="40">
        <v>1</v>
      </c>
      <c r="D203" s="40" t="s">
        <v>134</v>
      </c>
      <c r="E203" s="40" t="s">
        <v>6</v>
      </c>
      <c r="F203" s="40">
        <v>232</v>
      </c>
      <c r="G203" s="40">
        <v>7</v>
      </c>
      <c r="H203" s="40">
        <v>0</v>
      </c>
      <c r="I203" s="40">
        <v>541</v>
      </c>
      <c r="J203" s="40">
        <v>0</v>
      </c>
      <c r="K203" s="41">
        <v>541</v>
      </c>
      <c r="L203" s="57"/>
      <c r="M203" s="57"/>
    </row>
    <row r="204" spans="1:13" x14ac:dyDescent="0.35">
      <c r="A204" s="38" t="s">
        <v>278</v>
      </c>
      <c r="B204" s="39" t="s">
        <v>133</v>
      </c>
      <c r="C204" s="40">
        <v>1</v>
      </c>
      <c r="D204" s="40" t="s">
        <v>132</v>
      </c>
      <c r="E204" s="40" t="s">
        <v>6</v>
      </c>
      <c r="F204" s="40">
        <v>232</v>
      </c>
      <c r="G204" s="40">
        <v>1</v>
      </c>
      <c r="H204" s="40">
        <v>1</v>
      </c>
      <c r="I204" s="40">
        <v>77</v>
      </c>
      <c r="J204" s="40">
        <v>155</v>
      </c>
      <c r="K204" s="41">
        <v>232</v>
      </c>
      <c r="L204" s="57"/>
      <c r="M204" s="57"/>
    </row>
    <row r="205" spans="1:13" x14ac:dyDescent="0.35">
      <c r="A205" s="38" t="s">
        <v>278</v>
      </c>
      <c r="B205" s="39" t="s">
        <v>131</v>
      </c>
      <c r="C205" s="40">
        <v>3</v>
      </c>
      <c r="D205" s="40" t="s">
        <v>130</v>
      </c>
      <c r="E205" s="40" t="s">
        <v>6</v>
      </c>
      <c r="F205" s="40">
        <v>232</v>
      </c>
      <c r="G205" s="40">
        <v>81</v>
      </c>
      <c r="H205" s="40">
        <v>3</v>
      </c>
      <c r="I205" s="40">
        <v>6264</v>
      </c>
      <c r="J205" s="40">
        <v>464</v>
      </c>
      <c r="K205" s="41">
        <v>6728</v>
      </c>
      <c r="L205" s="57"/>
      <c r="M205" s="57"/>
    </row>
    <row r="206" spans="1:13" x14ac:dyDescent="0.35">
      <c r="A206" s="38" t="s">
        <v>278</v>
      </c>
      <c r="B206" s="39" t="s">
        <v>129</v>
      </c>
      <c r="C206" s="40">
        <v>3</v>
      </c>
      <c r="D206" s="40" t="s">
        <v>128</v>
      </c>
      <c r="E206" s="40" t="s">
        <v>6</v>
      </c>
      <c r="F206" s="40">
        <v>232</v>
      </c>
      <c r="G206" s="40">
        <v>153</v>
      </c>
      <c r="H206" s="40">
        <v>24</v>
      </c>
      <c r="I206" s="40">
        <v>11832</v>
      </c>
      <c r="J206" s="40">
        <v>3712</v>
      </c>
      <c r="K206" s="41">
        <v>15544</v>
      </c>
      <c r="L206" s="57"/>
      <c r="M206" s="57"/>
    </row>
    <row r="207" spans="1:13" x14ac:dyDescent="0.35">
      <c r="A207" s="38" t="s">
        <v>278</v>
      </c>
      <c r="B207" s="39" t="s">
        <v>127</v>
      </c>
      <c r="C207" s="40">
        <v>3</v>
      </c>
      <c r="D207" s="40" t="s">
        <v>126</v>
      </c>
      <c r="E207" s="40" t="s">
        <v>6</v>
      </c>
      <c r="F207" s="40">
        <v>232</v>
      </c>
      <c r="G207" s="40">
        <v>276</v>
      </c>
      <c r="H207" s="40">
        <v>21</v>
      </c>
      <c r="I207" s="40">
        <v>21344</v>
      </c>
      <c r="J207" s="40">
        <v>3248</v>
      </c>
      <c r="K207" s="41">
        <v>24592</v>
      </c>
      <c r="L207" s="57"/>
      <c r="M207" s="57"/>
    </row>
    <row r="208" spans="1:13" x14ac:dyDescent="0.35">
      <c r="A208" s="38" t="s">
        <v>278</v>
      </c>
      <c r="B208" s="39" t="s">
        <v>125</v>
      </c>
      <c r="C208" s="40">
        <v>3</v>
      </c>
      <c r="D208" s="40" t="s">
        <v>124</v>
      </c>
      <c r="E208" s="40" t="s">
        <v>6</v>
      </c>
      <c r="F208" s="40">
        <v>232</v>
      </c>
      <c r="G208" s="40">
        <v>321</v>
      </c>
      <c r="H208" s="40">
        <v>24</v>
      </c>
      <c r="I208" s="40">
        <v>24824</v>
      </c>
      <c r="J208" s="40">
        <v>3712</v>
      </c>
      <c r="K208" s="41">
        <v>28536</v>
      </c>
      <c r="L208" s="57"/>
      <c r="M208" s="57"/>
    </row>
    <row r="209" spans="1:13" x14ac:dyDescent="0.35">
      <c r="A209" s="38" t="s">
        <v>278</v>
      </c>
      <c r="B209" s="39" t="s">
        <v>123</v>
      </c>
      <c r="C209" s="40">
        <v>1</v>
      </c>
      <c r="D209" s="40" t="s">
        <v>122</v>
      </c>
      <c r="E209" s="40" t="s">
        <v>6</v>
      </c>
      <c r="F209" s="40">
        <v>232</v>
      </c>
      <c r="G209" s="40">
        <v>2</v>
      </c>
      <c r="H209" s="40">
        <v>0</v>
      </c>
      <c r="I209" s="40">
        <v>155</v>
      </c>
      <c r="J209" s="40">
        <v>0</v>
      </c>
      <c r="K209" s="41">
        <v>155</v>
      </c>
      <c r="L209" s="57"/>
      <c r="M209" s="57"/>
    </row>
    <row r="210" spans="1:13" x14ac:dyDescent="0.35">
      <c r="A210" s="38" t="s">
        <v>278</v>
      </c>
      <c r="B210" s="39" t="s">
        <v>120</v>
      </c>
      <c r="C210" s="40">
        <v>3</v>
      </c>
      <c r="D210" s="40" t="s">
        <v>121</v>
      </c>
      <c r="E210" s="40" t="s">
        <v>6</v>
      </c>
      <c r="F210" s="40">
        <v>232</v>
      </c>
      <c r="G210" s="40">
        <v>234</v>
      </c>
      <c r="H210" s="40">
        <v>90</v>
      </c>
      <c r="I210" s="40">
        <v>18096</v>
      </c>
      <c r="J210" s="40">
        <v>13920</v>
      </c>
      <c r="K210" s="41">
        <v>32016</v>
      </c>
      <c r="L210" s="57"/>
      <c r="M210" s="57"/>
    </row>
    <row r="211" spans="1:13" x14ac:dyDescent="0.35">
      <c r="A211" s="38" t="s">
        <v>279</v>
      </c>
      <c r="B211" s="39" t="s">
        <v>215</v>
      </c>
      <c r="C211" s="40">
        <v>3</v>
      </c>
      <c r="D211" s="40" t="s">
        <v>214</v>
      </c>
      <c r="E211" s="40" t="s">
        <v>6</v>
      </c>
      <c r="F211" s="40">
        <v>232</v>
      </c>
      <c r="G211" s="40">
        <v>267</v>
      </c>
      <c r="H211" s="40">
        <v>171</v>
      </c>
      <c r="I211" s="40">
        <v>20648</v>
      </c>
      <c r="J211" s="40">
        <v>26448</v>
      </c>
      <c r="K211" s="41">
        <v>47096</v>
      </c>
      <c r="L211" s="57" t="s">
        <v>417</v>
      </c>
      <c r="M211" s="57">
        <f>K211+K212+K213+K214+K215+K216+K217+K218+K219+K220+K221+K222+K223+K224+K225+K226+K227+K228+K229+K230+K231+K232+K233</f>
        <v>216919</v>
      </c>
    </row>
    <row r="212" spans="1:13" ht="29" x14ac:dyDescent="0.35">
      <c r="A212" s="38" t="s">
        <v>279</v>
      </c>
      <c r="B212" s="39" t="s">
        <v>212</v>
      </c>
      <c r="C212" s="40">
        <v>2</v>
      </c>
      <c r="D212" s="40" t="s">
        <v>211</v>
      </c>
      <c r="E212" s="40" t="s">
        <v>6</v>
      </c>
      <c r="F212" s="40">
        <v>232</v>
      </c>
      <c r="G212" s="40">
        <v>4</v>
      </c>
      <c r="H212" s="40">
        <v>2</v>
      </c>
      <c r="I212" s="40">
        <v>309</v>
      </c>
      <c r="J212" s="40">
        <v>309</v>
      </c>
      <c r="K212" s="41">
        <v>618</v>
      </c>
      <c r="L212" s="57"/>
      <c r="M212" s="57"/>
    </row>
    <row r="213" spans="1:13" x14ac:dyDescent="0.35">
      <c r="A213" s="38" t="s">
        <v>279</v>
      </c>
      <c r="B213" s="39" t="s">
        <v>8</v>
      </c>
      <c r="C213" s="40">
        <v>3</v>
      </c>
      <c r="D213" s="40" t="s">
        <v>210</v>
      </c>
      <c r="E213" s="40" t="s">
        <v>6</v>
      </c>
      <c r="F213" s="40">
        <v>232</v>
      </c>
      <c r="G213" s="40">
        <v>69</v>
      </c>
      <c r="H213" s="40">
        <v>45</v>
      </c>
      <c r="I213" s="40">
        <v>5336</v>
      </c>
      <c r="J213" s="40">
        <v>6960</v>
      </c>
      <c r="K213" s="41">
        <v>12296</v>
      </c>
      <c r="L213" s="57"/>
      <c r="M213" s="57"/>
    </row>
    <row r="214" spans="1:13" x14ac:dyDescent="0.35">
      <c r="A214" s="38" t="s">
        <v>279</v>
      </c>
      <c r="B214" s="39" t="s">
        <v>208</v>
      </c>
      <c r="C214" s="40">
        <v>3</v>
      </c>
      <c r="D214" s="40" t="s">
        <v>207</v>
      </c>
      <c r="E214" s="40" t="s">
        <v>6</v>
      </c>
      <c r="F214" s="40">
        <v>232</v>
      </c>
      <c r="G214" s="40">
        <v>156</v>
      </c>
      <c r="H214" s="40">
        <v>66</v>
      </c>
      <c r="I214" s="40">
        <v>12064</v>
      </c>
      <c r="J214" s="40">
        <v>10208</v>
      </c>
      <c r="K214" s="41">
        <v>22272</v>
      </c>
      <c r="L214" s="57"/>
      <c r="M214" s="57"/>
    </row>
    <row r="215" spans="1:13" ht="29" x14ac:dyDescent="0.35">
      <c r="A215" s="38" t="s">
        <v>279</v>
      </c>
      <c r="B215" s="39" t="s">
        <v>206</v>
      </c>
      <c r="C215" s="40">
        <v>3</v>
      </c>
      <c r="D215" s="40" t="s">
        <v>205</v>
      </c>
      <c r="E215" s="40" t="s">
        <v>6</v>
      </c>
      <c r="F215" s="40">
        <v>232</v>
      </c>
      <c r="G215" s="40">
        <v>12</v>
      </c>
      <c r="H215" s="40">
        <v>0</v>
      </c>
      <c r="I215" s="40">
        <v>928</v>
      </c>
      <c r="J215" s="40">
        <v>0</v>
      </c>
      <c r="K215" s="41">
        <v>928</v>
      </c>
      <c r="L215" s="57"/>
      <c r="M215" s="57"/>
    </row>
    <row r="216" spans="1:13" x14ac:dyDescent="0.35">
      <c r="A216" s="38" t="s">
        <v>279</v>
      </c>
      <c r="B216" s="39" t="s">
        <v>204</v>
      </c>
      <c r="C216" s="40">
        <v>3</v>
      </c>
      <c r="D216" s="40" t="s">
        <v>203</v>
      </c>
      <c r="E216" s="40" t="s">
        <v>6</v>
      </c>
      <c r="F216" s="40">
        <v>232</v>
      </c>
      <c r="G216" s="40">
        <v>21</v>
      </c>
      <c r="H216" s="40">
        <v>3</v>
      </c>
      <c r="I216" s="40">
        <v>1624</v>
      </c>
      <c r="J216" s="40">
        <v>464</v>
      </c>
      <c r="K216" s="41">
        <v>2088</v>
      </c>
      <c r="L216" s="57"/>
      <c r="M216" s="57"/>
    </row>
    <row r="217" spans="1:13" x14ac:dyDescent="0.35">
      <c r="A217" s="38" t="s">
        <v>279</v>
      </c>
      <c r="B217" s="39" t="s">
        <v>202</v>
      </c>
      <c r="C217" s="40">
        <v>3</v>
      </c>
      <c r="D217" s="40" t="s">
        <v>201</v>
      </c>
      <c r="E217" s="40" t="s">
        <v>6</v>
      </c>
      <c r="F217" s="40">
        <v>232</v>
      </c>
      <c r="G217" s="40">
        <v>12</v>
      </c>
      <c r="H217" s="40">
        <v>3</v>
      </c>
      <c r="I217" s="40">
        <v>928</v>
      </c>
      <c r="J217" s="40">
        <v>464</v>
      </c>
      <c r="K217" s="41">
        <v>1392</v>
      </c>
      <c r="L217" s="57"/>
      <c r="M217" s="57"/>
    </row>
    <row r="218" spans="1:13" ht="29" x14ac:dyDescent="0.35">
      <c r="A218" s="38" t="s">
        <v>279</v>
      </c>
      <c r="B218" s="39" t="s">
        <v>200</v>
      </c>
      <c r="C218" s="40">
        <v>3</v>
      </c>
      <c r="D218" s="40" t="s">
        <v>199</v>
      </c>
      <c r="E218" s="40" t="s">
        <v>6</v>
      </c>
      <c r="F218" s="40">
        <v>232</v>
      </c>
      <c r="G218" s="40">
        <v>21</v>
      </c>
      <c r="H218" s="40">
        <v>6</v>
      </c>
      <c r="I218" s="40">
        <v>1624</v>
      </c>
      <c r="J218" s="40">
        <v>928</v>
      </c>
      <c r="K218" s="41">
        <v>2552</v>
      </c>
      <c r="L218" s="57"/>
      <c r="M218" s="57"/>
    </row>
    <row r="219" spans="1:13" x14ac:dyDescent="0.35">
      <c r="A219" s="38" t="s">
        <v>279</v>
      </c>
      <c r="B219" s="39" t="s">
        <v>198</v>
      </c>
      <c r="C219" s="40">
        <v>3</v>
      </c>
      <c r="D219" s="40" t="s">
        <v>197</v>
      </c>
      <c r="E219" s="40" t="s">
        <v>6</v>
      </c>
      <c r="F219" s="40">
        <v>232</v>
      </c>
      <c r="G219" s="40">
        <v>27</v>
      </c>
      <c r="H219" s="40">
        <v>6</v>
      </c>
      <c r="I219" s="40">
        <v>2088</v>
      </c>
      <c r="J219" s="40">
        <v>928</v>
      </c>
      <c r="K219" s="41">
        <v>3016</v>
      </c>
      <c r="L219" s="57"/>
      <c r="M219" s="57"/>
    </row>
    <row r="220" spans="1:13" x14ac:dyDescent="0.35">
      <c r="A220" s="38" t="s">
        <v>279</v>
      </c>
      <c r="B220" s="39" t="s">
        <v>196</v>
      </c>
      <c r="C220" s="40">
        <v>3</v>
      </c>
      <c r="D220" s="40" t="s">
        <v>195</v>
      </c>
      <c r="E220" s="40" t="s">
        <v>6</v>
      </c>
      <c r="F220" s="40">
        <v>232</v>
      </c>
      <c r="G220" s="40">
        <v>9</v>
      </c>
      <c r="H220" s="40">
        <v>3</v>
      </c>
      <c r="I220" s="40">
        <v>696</v>
      </c>
      <c r="J220" s="40">
        <v>464</v>
      </c>
      <c r="K220" s="41">
        <v>1160</v>
      </c>
      <c r="L220" s="57"/>
      <c r="M220" s="57"/>
    </row>
    <row r="221" spans="1:13" ht="29" x14ac:dyDescent="0.35">
      <c r="A221" s="38" t="s">
        <v>279</v>
      </c>
      <c r="B221" s="39" t="s">
        <v>194</v>
      </c>
      <c r="C221" s="40">
        <v>4</v>
      </c>
      <c r="D221" s="40" t="s">
        <v>193</v>
      </c>
      <c r="E221" s="40" t="s">
        <v>6</v>
      </c>
      <c r="F221" s="40">
        <v>232</v>
      </c>
      <c r="G221" s="40">
        <v>48</v>
      </c>
      <c r="H221" s="40">
        <v>12</v>
      </c>
      <c r="I221" s="40">
        <v>3712</v>
      </c>
      <c r="J221" s="40">
        <v>1856</v>
      </c>
      <c r="K221" s="41">
        <v>5568</v>
      </c>
      <c r="L221" s="57"/>
      <c r="M221" s="57"/>
    </row>
    <row r="222" spans="1:13" x14ac:dyDescent="0.35">
      <c r="A222" s="38" t="s">
        <v>279</v>
      </c>
      <c r="B222" s="39" t="s">
        <v>192</v>
      </c>
      <c r="C222" s="40">
        <v>3</v>
      </c>
      <c r="D222" s="40" t="s">
        <v>191</v>
      </c>
      <c r="E222" s="40" t="s">
        <v>6</v>
      </c>
      <c r="F222" s="40">
        <v>232</v>
      </c>
      <c r="G222" s="40">
        <v>42</v>
      </c>
      <c r="H222" s="40">
        <v>15</v>
      </c>
      <c r="I222" s="40">
        <v>3248</v>
      </c>
      <c r="J222" s="40">
        <v>2320</v>
      </c>
      <c r="K222" s="41">
        <v>5568</v>
      </c>
      <c r="L222" s="57"/>
      <c r="M222" s="57"/>
    </row>
    <row r="223" spans="1:13" x14ac:dyDescent="0.35">
      <c r="A223" s="38" t="s">
        <v>279</v>
      </c>
      <c r="B223" s="39" t="s">
        <v>190</v>
      </c>
      <c r="C223" s="40">
        <v>2</v>
      </c>
      <c r="D223" s="40" t="s">
        <v>189</v>
      </c>
      <c r="E223" s="40" t="s">
        <v>6</v>
      </c>
      <c r="F223" s="40">
        <v>232</v>
      </c>
      <c r="G223" s="40">
        <v>10</v>
      </c>
      <c r="H223" s="40">
        <v>4</v>
      </c>
      <c r="I223" s="40">
        <v>773</v>
      </c>
      <c r="J223" s="40">
        <v>619</v>
      </c>
      <c r="K223" s="41">
        <v>1392</v>
      </c>
      <c r="L223" s="57"/>
      <c r="M223" s="57"/>
    </row>
    <row r="224" spans="1:13" x14ac:dyDescent="0.35">
      <c r="A224" s="38" t="s">
        <v>279</v>
      </c>
      <c r="B224" s="39" t="s">
        <v>188</v>
      </c>
      <c r="C224" s="40">
        <v>3</v>
      </c>
      <c r="D224" s="40" t="s">
        <v>187</v>
      </c>
      <c r="E224" s="40" t="s">
        <v>6</v>
      </c>
      <c r="F224" s="40">
        <v>232</v>
      </c>
      <c r="G224" s="40">
        <v>54</v>
      </c>
      <c r="H224" s="40">
        <v>12</v>
      </c>
      <c r="I224" s="40">
        <v>4176</v>
      </c>
      <c r="J224" s="40">
        <v>1856</v>
      </c>
      <c r="K224" s="41">
        <v>6032</v>
      </c>
      <c r="L224" s="57"/>
      <c r="M224" s="57"/>
    </row>
    <row r="225" spans="1:13" x14ac:dyDescent="0.35">
      <c r="A225" s="38" t="s">
        <v>279</v>
      </c>
      <c r="B225" s="39" t="s">
        <v>186</v>
      </c>
      <c r="C225" s="40">
        <v>3</v>
      </c>
      <c r="D225" s="40" t="s">
        <v>185</v>
      </c>
      <c r="E225" s="40" t="s">
        <v>6</v>
      </c>
      <c r="F225" s="40">
        <v>232</v>
      </c>
      <c r="G225" s="40">
        <v>51</v>
      </c>
      <c r="H225" s="40">
        <v>9</v>
      </c>
      <c r="I225" s="40">
        <v>3944</v>
      </c>
      <c r="J225" s="40">
        <v>1392</v>
      </c>
      <c r="K225" s="41">
        <v>5336</v>
      </c>
      <c r="L225" s="57"/>
      <c r="M225" s="57"/>
    </row>
    <row r="226" spans="1:13" x14ac:dyDescent="0.35">
      <c r="A226" s="38" t="s">
        <v>279</v>
      </c>
      <c r="B226" s="39" t="s">
        <v>184</v>
      </c>
      <c r="C226" s="40">
        <v>3</v>
      </c>
      <c r="D226" s="40" t="s">
        <v>183</v>
      </c>
      <c r="E226" s="40" t="s">
        <v>6</v>
      </c>
      <c r="F226" s="40">
        <v>232</v>
      </c>
      <c r="G226" s="40">
        <v>42</v>
      </c>
      <c r="H226" s="40">
        <v>12</v>
      </c>
      <c r="I226" s="40">
        <v>3248</v>
      </c>
      <c r="J226" s="40">
        <v>1856</v>
      </c>
      <c r="K226" s="41">
        <v>5104</v>
      </c>
      <c r="L226" s="57"/>
      <c r="M226" s="57"/>
    </row>
    <row r="227" spans="1:13" x14ac:dyDescent="0.35">
      <c r="A227" s="38" t="s">
        <v>279</v>
      </c>
      <c r="B227" s="39" t="s">
        <v>182</v>
      </c>
      <c r="C227" s="40">
        <v>3</v>
      </c>
      <c r="D227" s="40" t="s">
        <v>181</v>
      </c>
      <c r="E227" s="40" t="s">
        <v>6</v>
      </c>
      <c r="F227" s="40">
        <v>232</v>
      </c>
      <c r="G227" s="40">
        <v>45</v>
      </c>
      <c r="H227" s="40">
        <v>18</v>
      </c>
      <c r="I227" s="40">
        <v>3480</v>
      </c>
      <c r="J227" s="40">
        <v>2784</v>
      </c>
      <c r="K227" s="41">
        <v>6264</v>
      </c>
      <c r="L227" s="57"/>
      <c r="M227" s="57"/>
    </row>
    <row r="228" spans="1:13" x14ac:dyDescent="0.35">
      <c r="A228" s="38" t="s">
        <v>279</v>
      </c>
      <c r="B228" s="39" t="s">
        <v>180</v>
      </c>
      <c r="C228" s="40">
        <v>2</v>
      </c>
      <c r="D228" s="40" t="s">
        <v>179</v>
      </c>
      <c r="E228" s="40" t="s">
        <v>6</v>
      </c>
      <c r="F228" s="40">
        <v>232</v>
      </c>
      <c r="G228" s="40">
        <v>8</v>
      </c>
      <c r="H228" s="40">
        <v>2</v>
      </c>
      <c r="I228" s="40">
        <v>619</v>
      </c>
      <c r="J228" s="40">
        <v>309</v>
      </c>
      <c r="K228" s="41">
        <v>928</v>
      </c>
      <c r="L228" s="57"/>
      <c r="M228" s="57"/>
    </row>
    <row r="229" spans="1:13" x14ac:dyDescent="0.35">
      <c r="A229" s="38" t="s">
        <v>279</v>
      </c>
      <c r="B229" s="39" t="s">
        <v>178</v>
      </c>
      <c r="C229" s="40">
        <v>3</v>
      </c>
      <c r="D229" s="40" t="s">
        <v>177</v>
      </c>
      <c r="E229" s="40" t="s">
        <v>6</v>
      </c>
      <c r="F229" s="40">
        <v>232</v>
      </c>
      <c r="G229" s="40">
        <v>45</v>
      </c>
      <c r="H229" s="40">
        <v>18</v>
      </c>
      <c r="I229" s="40">
        <v>3480</v>
      </c>
      <c r="J229" s="40">
        <v>2784</v>
      </c>
      <c r="K229" s="41">
        <v>6264</v>
      </c>
      <c r="L229" s="57"/>
      <c r="M229" s="57"/>
    </row>
    <row r="230" spans="1:13" x14ac:dyDescent="0.35">
      <c r="A230" s="38" t="s">
        <v>279</v>
      </c>
      <c r="B230" s="39" t="s">
        <v>176</v>
      </c>
      <c r="C230" s="40">
        <v>3</v>
      </c>
      <c r="D230" s="40" t="s">
        <v>175</v>
      </c>
      <c r="E230" s="40" t="s">
        <v>6</v>
      </c>
      <c r="F230" s="40">
        <v>232</v>
      </c>
      <c r="G230" s="40">
        <v>48</v>
      </c>
      <c r="H230" s="40">
        <v>18</v>
      </c>
      <c r="I230" s="40">
        <v>3712</v>
      </c>
      <c r="J230" s="40">
        <v>2784</v>
      </c>
      <c r="K230" s="41">
        <v>6496</v>
      </c>
      <c r="L230" s="57"/>
      <c r="M230" s="57"/>
    </row>
    <row r="231" spans="1:13" x14ac:dyDescent="0.35">
      <c r="A231" s="38" t="s">
        <v>279</v>
      </c>
      <c r="B231" s="39" t="s">
        <v>174</v>
      </c>
      <c r="C231" s="40">
        <v>3</v>
      </c>
      <c r="D231" s="40" t="s">
        <v>173</v>
      </c>
      <c r="E231" s="40" t="s">
        <v>6</v>
      </c>
      <c r="F231" s="40">
        <v>232</v>
      </c>
      <c r="G231" s="40">
        <v>48</v>
      </c>
      <c r="H231" s="40">
        <v>15</v>
      </c>
      <c r="I231" s="40">
        <v>3712</v>
      </c>
      <c r="J231" s="40">
        <v>2320</v>
      </c>
      <c r="K231" s="41">
        <v>6032</v>
      </c>
      <c r="L231" s="57"/>
      <c r="M231" s="57"/>
    </row>
    <row r="232" spans="1:13" ht="29" x14ac:dyDescent="0.35">
      <c r="A232" s="38" t="s">
        <v>279</v>
      </c>
      <c r="B232" s="39" t="s">
        <v>172</v>
      </c>
      <c r="C232" s="40">
        <v>4</v>
      </c>
      <c r="D232" s="40" t="s">
        <v>171</v>
      </c>
      <c r="E232" s="40" t="s">
        <v>6</v>
      </c>
      <c r="F232" s="40">
        <v>232</v>
      </c>
      <c r="G232" s="40">
        <v>24</v>
      </c>
      <c r="H232" s="40">
        <v>8</v>
      </c>
      <c r="I232" s="40">
        <v>1856</v>
      </c>
      <c r="J232" s="40">
        <v>1237</v>
      </c>
      <c r="K232" s="41">
        <v>3093</v>
      </c>
      <c r="L232" s="57"/>
      <c r="M232" s="57"/>
    </row>
    <row r="233" spans="1:13" x14ac:dyDescent="0.35">
      <c r="A233" s="38" t="s">
        <v>279</v>
      </c>
      <c r="B233" s="39" t="s">
        <v>167</v>
      </c>
      <c r="C233" s="40">
        <v>3</v>
      </c>
      <c r="D233" s="40" t="s">
        <v>166</v>
      </c>
      <c r="E233" s="40" t="s">
        <v>6</v>
      </c>
      <c r="F233" s="40">
        <v>232</v>
      </c>
      <c r="G233" s="40">
        <v>420</v>
      </c>
      <c r="H233" s="40">
        <v>213</v>
      </c>
      <c r="I233" s="40">
        <v>32480</v>
      </c>
      <c r="J233" s="40">
        <v>32944</v>
      </c>
      <c r="K233" s="41">
        <v>65424</v>
      </c>
      <c r="L233" s="57"/>
      <c r="M233" s="57"/>
    </row>
    <row r="234" spans="1:13" x14ac:dyDescent="0.35">
      <c r="A234" s="38" t="s">
        <v>280</v>
      </c>
      <c r="B234" s="39" t="s">
        <v>219</v>
      </c>
      <c r="C234" s="40">
        <v>3</v>
      </c>
      <c r="D234" s="40" t="s">
        <v>218</v>
      </c>
      <c r="E234" s="40" t="s">
        <v>6</v>
      </c>
      <c r="F234" s="40">
        <v>232</v>
      </c>
      <c r="G234" s="40">
        <v>3</v>
      </c>
      <c r="H234" s="40">
        <v>24</v>
      </c>
      <c r="I234" s="40">
        <v>232</v>
      </c>
      <c r="J234" s="40">
        <v>3712</v>
      </c>
      <c r="K234" s="41">
        <v>3944</v>
      </c>
      <c r="L234" s="57" t="s">
        <v>418</v>
      </c>
      <c r="M234" s="57">
        <f>K234+K235</f>
        <v>4640</v>
      </c>
    </row>
    <row r="235" spans="1:13" x14ac:dyDescent="0.35">
      <c r="A235" s="38" t="s">
        <v>280</v>
      </c>
      <c r="B235" s="39" t="s">
        <v>217</v>
      </c>
      <c r="C235" s="40">
        <v>3</v>
      </c>
      <c r="D235" s="40" t="s">
        <v>216</v>
      </c>
      <c r="E235" s="40" t="s">
        <v>6</v>
      </c>
      <c r="F235" s="40">
        <v>232</v>
      </c>
      <c r="G235" s="40">
        <v>3</v>
      </c>
      <c r="H235" s="40">
        <v>3</v>
      </c>
      <c r="I235" s="40">
        <v>232</v>
      </c>
      <c r="J235" s="40">
        <v>464</v>
      </c>
      <c r="K235" s="41">
        <v>696</v>
      </c>
      <c r="L235" s="57"/>
      <c r="M235" s="57"/>
    </row>
    <row r="236" spans="1:13" ht="29" x14ac:dyDescent="0.35">
      <c r="A236" s="38" t="s">
        <v>281</v>
      </c>
      <c r="B236" s="39" t="s">
        <v>233</v>
      </c>
      <c r="C236" s="40">
        <v>5</v>
      </c>
      <c r="D236" s="40" t="s">
        <v>232</v>
      </c>
      <c r="E236" s="40" t="s">
        <v>6</v>
      </c>
      <c r="F236" s="40">
        <v>232</v>
      </c>
      <c r="G236" s="40">
        <v>5</v>
      </c>
      <c r="H236" s="40">
        <v>15</v>
      </c>
      <c r="I236" s="40">
        <v>387</v>
      </c>
      <c r="J236" s="40">
        <v>2320</v>
      </c>
      <c r="K236" s="41">
        <v>2707</v>
      </c>
      <c r="L236" s="57" t="s">
        <v>419</v>
      </c>
      <c r="M236" s="57">
        <f>K236+K237+K238</f>
        <v>24901</v>
      </c>
    </row>
    <row r="237" spans="1:13" x14ac:dyDescent="0.35">
      <c r="A237" s="38" t="s">
        <v>281</v>
      </c>
      <c r="B237" s="39" t="s">
        <v>167</v>
      </c>
      <c r="C237" s="40">
        <v>3</v>
      </c>
      <c r="D237" s="40" t="s">
        <v>228</v>
      </c>
      <c r="E237" s="40" t="s">
        <v>6</v>
      </c>
      <c r="F237" s="40">
        <v>232</v>
      </c>
      <c r="G237" s="40">
        <v>33</v>
      </c>
      <c r="H237" s="40">
        <v>117</v>
      </c>
      <c r="I237" s="40">
        <v>2552</v>
      </c>
      <c r="J237" s="40">
        <v>18096</v>
      </c>
      <c r="K237" s="41">
        <v>20648</v>
      </c>
      <c r="L237" s="57"/>
      <c r="M237" s="57"/>
    </row>
    <row r="238" spans="1:13" x14ac:dyDescent="0.35">
      <c r="A238" s="38" t="s">
        <v>281</v>
      </c>
      <c r="B238" s="39" t="s">
        <v>225</v>
      </c>
      <c r="C238" s="40">
        <v>4</v>
      </c>
      <c r="D238" s="40" t="s">
        <v>224</v>
      </c>
      <c r="E238" s="40" t="s">
        <v>6</v>
      </c>
      <c r="F238" s="40">
        <v>232</v>
      </c>
      <c r="G238" s="40">
        <v>4</v>
      </c>
      <c r="H238" s="40">
        <v>8</v>
      </c>
      <c r="I238" s="40">
        <v>309</v>
      </c>
      <c r="J238" s="40">
        <v>1237</v>
      </c>
      <c r="K238" s="41">
        <v>1546</v>
      </c>
      <c r="L238" s="57"/>
      <c r="M238" s="57"/>
    </row>
    <row r="239" spans="1:13" x14ac:dyDescent="0.35">
      <c r="A239" s="38" t="s">
        <v>282</v>
      </c>
      <c r="B239" s="39" t="s">
        <v>12</v>
      </c>
      <c r="C239" s="40">
        <v>2</v>
      </c>
      <c r="D239" s="40" t="s">
        <v>98</v>
      </c>
      <c r="E239" s="40" t="s">
        <v>6</v>
      </c>
      <c r="F239" s="40">
        <v>232</v>
      </c>
      <c r="G239" s="40">
        <v>6</v>
      </c>
      <c r="H239" s="40">
        <v>10</v>
      </c>
      <c r="I239" s="40">
        <v>464</v>
      </c>
      <c r="J239" s="40">
        <v>1547</v>
      </c>
      <c r="K239" s="41">
        <v>2011</v>
      </c>
      <c r="L239" s="57" t="s">
        <v>420</v>
      </c>
      <c r="M239" s="57">
        <f>K239+K240+K241+K242</f>
        <v>24438</v>
      </c>
    </row>
    <row r="240" spans="1:13" x14ac:dyDescent="0.35">
      <c r="A240" s="38" t="s">
        <v>282</v>
      </c>
      <c r="B240" s="39" t="s">
        <v>246</v>
      </c>
      <c r="C240" s="40">
        <v>2</v>
      </c>
      <c r="D240" s="40" t="s">
        <v>103</v>
      </c>
      <c r="E240" s="40" t="s">
        <v>6</v>
      </c>
      <c r="F240" s="40">
        <v>232</v>
      </c>
      <c r="G240" s="40">
        <v>12</v>
      </c>
      <c r="H240" s="40">
        <v>58</v>
      </c>
      <c r="I240" s="40">
        <v>928</v>
      </c>
      <c r="J240" s="40">
        <v>8971</v>
      </c>
      <c r="K240" s="41">
        <v>9899</v>
      </c>
      <c r="L240" s="57"/>
      <c r="M240" s="57"/>
    </row>
    <row r="241" spans="1:13" x14ac:dyDescent="0.35">
      <c r="A241" s="38" t="s">
        <v>282</v>
      </c>
      <c r="B241" s="39" t="s">
        <v>100</v>
      </c>
      <c r="C241" s="40">
        <v>3</v>
      </c>
      <c r="D241" s="40" t="s">
        <v>244</v>
      </c>
      <c r="E241" s="40" t="s">
        <v>6</v>
      </c>
      <c r="F241" s="40">
        <v>232</v>
      </c>
      <c r="G241" s="40">
        <v>3</v>
      </c>
      <c r="H241" s="40">
        <v>24</v>
      </c>
      <c r="I241" s="40">
        <v>232</v>
      </c>
      <c r="J241" s="40">
        <v>3712</v>
      </c>
      <c r="K241" s="41">
        <v>3944</v>
      </c>
      <c r="L241" s="57"/>
      <c r="M241" s="57"/>
    </row>
    <row r="242" spans="1:13" x14ac:dyDescent="0.35">
      <c r="A242" s="38" t="s">
        <v>282</v>
      </c>
      <c r="B242" s="39" t="s">
        <v>243</v>
      </c>
      <c r="C242" s="40">
        <v>3</v>
      </c>
      <c r="D242" s="40" t="s">
        <v>242</v>
      </c>
      <c r="E242" s="40" t="s">
        <v>6</v>
      </c>
      <c r="F242" s="40">
        <v>232</v>
      </c>
      <c r="G242" s="40">
        <v>15</v>
      </c>
      <c r="H242" s="40">
        <v>48</v>
      </c>
      <c r="I242" s="40">
        <v>1160</v>
      </c>
      <c r="J242" s="40">
        <v>7424</v>
      </c>
      <c r="K242" s="41">
        <v>8584</v>
      </c>
      <c r="L242" s="57"/>
      <c r="M242" s="57"/>
    </row>
    <row r="243" spans="1:13" x14ac:dyDescent="0.35">
      <c r="A243" s="38" t="s">
        <v>283</v>
      </c>
      <c r="B243" s="39" t="s">
        <v>243</v>
      </c>
      <c r="C243" s="40">
        <v>3</v>
      </c>
      <c r="D243" s="40" t="s">
        <v>261</v>
      </c>
      <c r="E243" s="40" t="s">
        <v>6</v>
      </c>
      <c r="F243" s="40">
        <v>232</v>
      </c>
      <c r="G243" s="40">
        <v>6</v>
      </c>
      <c r="H243" s="40">
        <v>18</v>
      </c>
      <c r="I243" s="40">
        <v>464</v>
      </c>
      <c r="J243" s="40">
        <v>2784</v>
      </c>
      <c r="K243" s="41">
        <v>3248</v>
      </c>
      <c r="L243" s="57" t="s">
        <v>421</v>
      </c>
      <c r="M243" s="57">
        <f>K243+K244+K245+K246+K247+K248+K249</f>
        <v>22813</v>
      </c>
    </row>
    <row r="244" spans="1:13" x14ac:dyDescent="0.35">
      <c r="A244" s="38" t="s">
        <v>283</v>
      </c>
      <c r="B244" s="39" t="s">
        <v>259</v>
      </c>
      <c r="C244" s="40">
        <v>3</v>
      </c>
      <c r="D244" s="40" t="s">
        <v>258</v>
      </c>
      <c r="E244" s="40" t="s">
        <v>6</v>
      </c>
      <c r="F244" s="40">
        <v>232</v>
      </c>
      <c r="G244" s="40">
        <v>27</v>
      </c>
      <c r="H244" s="40">
        <v>6</v>
      </c>
      <c r="I244" s="40">
        <v>2088</v>
      </c>
      <c r="J244" s="40">
        <v>928</v>
      </c>
      <c r="K244" s="41">
        <v>3016</v>
      </c>
      <c r="L244" s="57"/>
      <c r="M244" s="57"/>
    </row>
    <row r="245" spans="1:13" x14ac:dyDescent="0.35">
      <c r="A245" s="38" t="s">
        <v>283</v>
      </c>
      <c r="B245" s="39" t="s">
        <v>257</v>
      </c>
      <c r="C245" s="40">
        <v>3</v>
      </c>
      <c r="D245" s="40" t="s">
        <v>256</v>
      </c>
      <c r="E245" s="40" t="s">
        <v>6</v>
      </c>
      <c r="F245" s="40">
        <v>232</v>
      </c>
      <c r="G245" s="40">
        <v>69</v>
      </c>
      <c r="H245" s="40">
        <v>15</v>
      </c>
      <c r="I245" s="40">
        <v>5336</v>
      </c>
      <c r="J245" s="40">
        <v>2320</v>
      </c>
      <c r="K245" s="41">
        <v>7656</v>
      </c>
      <c r="L245" s="57"/>
      <c r="M245" s="57"/>
    </row>
    <row r="246" spans="1:13" x14ac:dyDescent="0.35">
      <c r="A246" s="38" t="s">
        <v>283</v>
      </c>
      <c r="B246" s="39" t="s">
        <v>255</v>
      </c>
      <c r="C246" s="40">
        <v>5</v>
      </c>
      <c r="D246" s="40" t="s">
        <v>254</v>
      </c>
      <c r="E246" s="40" t="s">
        <v>6</v>
      </c>
      <c r="F246" s="40">
        <v>232</v>
      </c>
      <c r="G246" s="40">
        <v>10</v>
      </c>
      <c r="H246" s="40">
        <v>5</v>
      </c>
      <c r="I246" s="40">
        <v>773</v>
      </c>
      <c r="J246" s="40">
        <v>773</v>
      </c>
      <c r="K246" s="41">
        <v>1546</v>
      </c>
      <c r="L246" s="57"/>
      <c r="M246" s="57"/>
    </row>
    <row r="247" spans="1:13" x14ac:dyDescent="0.35">
      <c r="A247" s="38" t="s">
        <v>283</v>
      </c>
      <c r="B247" s="39" t="s">
        <v>253</v>
      </c>
      <c r="C247" s="40">
        <v>5</v>
      </c>
      <c r="D247" s="40" t="s">
        <v>252</v>
      </c>
      <c r="E247" s="40" t="s">
        <v>6</v>
      </c>
      <c r="F247" s="40">
        <v>232</v>
      </c>
      <c r="G247" s="40">
        <v>5</v>
      </c>
      <c r="H247" s="40">
        <v>0</v>
      </c>
      <c r="I247" s="40">
        <v>387</v>
      </c>
      <c r="J247" s="40">
        <v>0</v>
      </c>
      <c r="K247" s="41">
        <v>387</v>
      </c>
      <c r="L247" s="57"/>
      <c r="M247" s="57"/>
    </row>
    <row r="248" spans="1:13" x14ac:dyDescent="0.35">
      <c r="A248" s="38" t="s">
        <v>283</v>
      </c>
      <c r="B248" s="39" t="s">
        <v>251</v>
      </c>
      <c r="C248" s="40">
        <v>3</v>
      </c>
      <c r="D248" s="40" t="s">
        <v>250</v>
      </c>
      <c r="E248" s="40" t="s">
        <v>6</v>
      </c>
      <c r="F248" s="40">
        <v>232</v>
      </c>
      <c r="G248" s="40">
        <v>18</v>
      </c>
      <c r="H248" s="40">
        <v>3</v>
      </c>
      <c r="I248" s="40">
        <v>1392</v>
      </c>
      <c r="J248" s="40">
        <v>464</v>
      </c>
      <c r="K248" s="41">
        <v>1856</v>
      </c>
      <c r="L248" s="57"/>
      <c r="M248" s="57"/>
    </row>
    <row r="249" spans="1:13" ht="15" thickBot="1" x14ac:dyDescent="0.4">
      <c r="A249" s="24" t="s">
        <v>283</v>
      </c>
      <c r="B249" s="46" t="s">
        <v>249</v>
      </c>
      <c r="C249" s="47">
        <v>3</v>
      </c>
      <c r="D249" s="47" t="s">
        <v>248</v>
      </c>
      <c r="E249" s="47" t="s">
        <v>6</v>
      </c>
      <c r="F249" s="47">
        <v>232</v>
      </c>
      <c r="G249" s="47">
        <v>48</v>
      </c>
      <c r="H249" s="47">
        <v>9</v>
      </c>
      <c r="I249" s="47">
        <v>3712</v>
      </c>
      <c r="J249" s="47">
        <v>1392</v>
      </c>
      <c r="K249" s="48">
        <v>5104</v>
      </c>
      <c r="L249" s="57"/>
      <c r="M249" s="57"/>
    </row>
    <row r="250" spans="1:13" ht="15.5" thickTop="1" thickBot="1" x14ac:dyDescent="0.4">
      <c r="A250" s="49"/>
      <c r="B250" s="50"/>
      <c r="C250" s="51"/>
      <c r="D250" s="51"/>
      <c r="E250" s="51"/>
      <c r="F250" s="51"/>
      <c r="G250" s="51"/>
      <c r="H250" s="51"/>
      <c r="I250" s="51"/>
      <c r="J250" s="51"/>
      <c r="K250" s="52">
        <f>SUM(K144:K249)</f>
        <v>1652304</v>
      </c>
      <c r="L250" s="57" t="s">
        <v>394</v>
      </c>
      <c r="M250" s="57">
        <f>SUM(M144:M243)</f>
        <v>1652304</v>
      </c>
    </row>
    <row r="251" spans="1:13" ht="15" thickTop="1" x14ac:dyDescent="0.35">
      <c r="A251" s="14"/>
      <c r="B251" s="15"/>
      <c r="C251" s="16"/>
      <c r="D251" s="16"/>
      <c r="E251" s="16"/>
      <c r="F251" s="16"/>
      <c r="G251" s="16"/>
      <c r="H251" s="16"/>
      <c r="I251" s="16"/>
      <c r="J251" s="16"/>
      <c r="K251" s="17"/>
      <c r="L251" s="17"/>
      <c r="M251" s="17"/>
    </row>
    <row r="252" spans="1:13" ht="29" x14ac:dyDescent="0.35">
      <c r="A252" t="s">
        <v>318</v>
      </c>
      <c r="B252" s="2" t="s">
        <v>23</v>
      </c>
      <c r="C252" s="3">
        <v>1</v>
      </c>
      <c r="D252" s="3" t="s">
        <v>292</v>
      </c>
      <c r="E252" s="3" t="s">
        <v>11</v>
      </c>
      <c r="F252" s="3">
        <v>0</v>
      </c>
      <c r="G252" s="3">
        <v>39</v>
      </c>
      <c r="H252" s="3">
        <v>0</v>
      </c>
      <c r="I252" s="3">
        <v>0</v>
      </c>
      <c r="J252" s="3">
        <v>0</v>
      </c>
      <c r="K252" s="3">
        <v>0</v>
      </c>
      <c r="L252" s="57"/>
      <c r="M252" s="57"/>
    </row>
    <row r="253" spans="1:13" x14ac:dyDescent="0.35">
      <c r="A253" t="s">
        <v>322</v>
      </c>
      <c r="B253" s="2" t="s">
        <v>314</v>
      </c>
      <c r="C253" s="3">
        <v>5</v>
      </c>
      <c r="D253" s="3" t="s">
        <v>315</v>
      </c>
      <c r="E253" s="3" t="s">
        <v>6</v>
      </c>
      <c r="F253" s="3">
        <v>232</v>
      </c>
      <c r="G253" s="3">
        <v>115</v>
      </c>
      <c r="H253" s="3">
        <v>0</v>
      </c>
      <c r="I253" s="3">
        <v>17787</v>
      </c>
      <c r="J253" s="3">
        <v>0</v>
      </c>
      <c r="K253" s="3">
        <v>17787</v>
      </c>
      <c r="L253" s="57"/>
      <c r="M253" s="57"/>
    </row>
    <row r="254" spans="1:13" ht="43.5" x14ac:dyDescent="0.35">
      <c r="A254" s="9" t="s">
        <v>319</v>
      </c>
      <c r="B254" s="10" t="s">
        <v>294</v>
      </c>
      <c r="C254" s="11">
        <v>1</v>
      </c>
      <c r="D254" s="11" t="s">
        <v>295</v>
      </c>
      <c r="E254" s="11" t="s">
        <v>110</v>
      </c>
      <c r="F254" s="11">
        <v>279</v>
      </c>
      <c r="G254" s="11">
        <v>42</v>
      </c>
      <c r="H254" s="11">
        <v>0</v>
      </c>
      <c r="I254" s="11">
        <v>7812</v>
      </c>
      <c r="J254" s="11">
        <v>0</v>
      </c>
      <c r="K254" s="11">
        <v>7812</v>
      </c>
      <c r="L254" s="57"/>
      <c r="M254" s="57"/>
    </row>
    <row r="255" spans="1:13" x14ac:dyDescent="0.35">
      <c r="C255"/>
      <c r="D255"/>
      <c r="E255"/>
      <c r="F255"/>
      <c r="G255"/>
      <c r="H255"/>
      <c r="I255"/>
      <c r="J255"/>
      <c r="K255"/>
      <c r="L255" s="57" t="s">
        <v>394</v>
      </c>
      <c r="M255" s="57">
        <f>K254+K253</f>
        <v>25599</v>
      </c>
    </row>
    <row r="256" spans="1:13" ht="15" thickBot="1" x14ac:dyDescent="0.4">
      <c r="M256" s="18">
        <f>SUM(J123:J142)</f>
        <v>542415</v>
      </c>
    </row>
    <row r="257" spans="2:13" ht="15" thickTop="1" x14ac:dyDescent="0.35">
      <c r="B257" s="30" t="s">
        <v>395</v>
      </c>
      <c r="C257" s="19" t="s">
        <v>392</v>
      </c>
      <c r="D257" s="20">
        <v>1652304</v>
      </c>
      <c r="E257" s="116" t="s">
        <v>424</v>
      </c>
    </row>
    <row r="258" spans="2:13" x14ac:dyDescent="0.35">
      <c r="B258" s="21" t="s">
        <v>395</v>
      </c>
      <c r="C258" s="22" t="s">
        <v>393</v>
      </c>
      <c r="D258" s="23">
        <f>J121</f>
        <v>3288910</v>
      </c>
      <c r="E258" s="117"/>
    </row>
    <row r="259" spans="2:13" x14ac:dyDescent="0.35">
      <c r="B259" s="25"/>
      <c r="C259" s="26" t="s">
        <v>394</v>
      </c>
      <c r="D259" s="27">
        <f>SUM(D257:D258)</f>
        <v>4941214</v>
      </c>
      <c r="E259" s="117"/>
    </row>
    <row r="260" spans="2:13" x14ac:dyDescent="0.35">
      <c r="B260" s="21" t="s">
        <v>396</v>
      </c>
      <c r="C260" s="22" t="s">
        <v>392</v>
      </c>
      <c r="D260" s="23">
        <v>17787</v>
      </c>
      <c r="E260" s="117"/>
    </row>
    <row r="261" spans="2:13" x14ac:dyDescent="0.35">
      <c r="B261" s="21" t="s">
        <v>396</v>
      </c>
      <c r="C261" s="22" t="s">
        <v>393</v>
      </c>
      <c r="D261" s="23">
        <f>M256</f>
        <v>542415</v>
      </c>
      <c r="E261" s="117"/>
    </row>
    <row r="262" spans="2:13" ht="15" thickBot="1" x14ac:dyDescent="0.4">
      <c r="B262" s="24"/>
      <c r="C262" s="28" t="s">
        <v>394</v>
      </c>
      <c r="D262" s="29">
        <f>SUM(D260:D261)</f>
        <v>560202</v>
      </c>
      <c r="E262" s="118"/>
    </row>
    <row r="263" spans="2:13" ht="16.5" thickTop="1" thickBot="1" x14ac:dyDescent="0.4">
      <c r="B263" s="31" t="s">
        <v>397</v>
      </c>
      <c r="C263" s="32" t="s">
        <v>394</v>
      </c>
      <c r="D263" s="33">
        <f>D262+D259</f>
        <v>5501416</v>
      </c>
      <c r="E263" s="62">
        <f>D263/66000000</f>
        <v>8.3354787878787875E-2</v>
      </c>
    </row>
    <row r="264" spans="2:13" ht="16.5" thickTop="1" thickBot="1" x14ac:dyDescent="0.4">
      <c r="B264" s="63"/>
      <c r="C264" s="64"/>
      <c r="D264" s="65"/>
      <c r="E264" s="66"/>
    </row>
    <row r="265" spans="2:13" ht="15" thickTop="1" x14ac:dyDescent="0.35">
      <c r="B265" s="67"/>
      <c r="C265" s="71" t="s">
        <v>425</v>
      </c>
      <c r="D265" s="71" t="s">
        <v>426</v>
      </c>
      <c r="E265" s="72" t="s">
        <v>394</v>
      </c>
    </row>
    <row r="266" spans="2:13" x14ac:dyDescent="0.35">
      <c r="B266" s="38" t="s">
        <v>422</v>
      </c>
      <c r="C266" s="68">
        <v>421699</v>
      </c>
      <c r="D266" s="69">
        <v>153817</v>
      </c>
      <c r="E266" s="70">
        <f>SUM(C266:D266)</f>
        <v>575516</v>
      </c>
      <c r="K266" s="60"/>
      <c r="L266" s="4"/>
      <c r="M266"/>
    </row>
    <row r="267" spans="2:13" x14ac:dyDescent="0.35">
      <c r="B267" s="38" t="s">
        <v>403</v>
      </c>
      <c r="C267" s="68">
        <v>550305</v>
      </c>
      <c r="D267" s="69">
        <v>232464</v>
      </c>
      <c r="E267" s="70">
        <f t="shared" ref="E267:E284" si="2">SUM(C267:D267)</f>
        <v>782769</v>
      </c>
      <c r="K267" s="60"/>
      <c r="L267" s="4"/>
      <c r="M267"/>
    </row>
    <row r="268" spans="2:13" x14ac:dyDescent="0.35">
      <c r="B268" s="38" t="s">
        <v>404</v>
      </c>
      <c r="C268" s="68">
        <v>149640</v>
      </c>
      <c r="D268" s="69">
        <v>36578</v>
      </c>
      <c r="E268" s="70">
        <f t="shared" si="2"/>
        <v>186218</v>
      </c>
      <c r="K268" s="60"/>
      <c r="L268" s="4"/>
      <c r="M268"/>
    </row>
    <row r="269" spans="2:13" x14ac:dyDescent="0.35">
      <c r="B269" s="38" t="s">
        <v>405</v>
      </c>
      <c r="C269" s="68">
        <v>107492</v>
      </c>
      <c r="D269" s="69">
        <v>53592</v>
      </c>
      <c r="E269" s="70">
        <f t="shared" si="2"/>
        <v>161084</v>
      </c>
      <c r="K269" s="60"/>
      <c r="L269" s="4"/>
      <c r="M269"/>
    </row>
    <row r="270" spans="2:13" x14ac:dyDescent="0.35">
      <c r="B270" s="38" t="s">
        <v>406</v>
      </c>
      <c r="C270" s="68">
        <v>36888</v>
      </c>
      <c r="D270" s="69">
        <v>0</v>
      </c>
      <c r="E270" s="70">
        <f t="shared" si="2"/>
        <v>36888</v>
      </c>
      <c r="K270" s="60"/>
      <c r="L270" s="4"/>
      <c r="M270"/>
    </row>
    <row r="271" spans="2:13" x14ac:dyDescent="0.35">
      <c r="B271" s="38" t="s">
        <v>407</v>
      </c>
      <c r="C271" s="68">
        <v>74704</v>
      </c>
      <c r="D271" s="69">
        <v>44544</v>
      </c>
      <c r="E271" s="70">
        <f t="shared" si="2"/>
        <v>119248</v>
      </c>
      <c r="K271" s="60"/>
      <c r="L271" s="4"/>
      <c r="M271"/>
    </row>
    <row r="272" spans="2:13" x14ac:dyDescent="0.35">
      <c r="B272" s="38" t="s">
        <v>408</v>
      </c>
      <c r="C272" s="68">
        <v>93728</v>
      </c>
      <c r="D272" s="69">
        <v>26912</v>
      </c>
      <c r="E272" s="70">
        <f t="shared" si="2"/>
        <v>120640</v>
      </c>
      <c r="K272" s="60"/>
      <c r="L272" s="4"/>
      <c r="M272"/>
    </row>
    <row r="273" spans="1:13" x14ac:dyDescent="0.35">
      <c r="B273" s="77" t="s">
        <v>410</v>
      </c>
      <c r="C273" s="78">
        <v>53670</v>
      </c>
      <c r="D273" s="79">
        <v>5800</v>
      </c>
      <c r="E273" s="70">
        <f t="shared" si="2"/>
        <v>59470</v>
      </c>
      <c r="K273" s="60"/>
      <c r="L273" s="4"/>
      <c r="M273"/>
    </row>
    <row r="274" spans="1:13" x14ac:dyDescent="0.35">
      <c r="B274" s="77" t="s">
        <v>409</v>
      </c>
      <c r="C274" s="80">
        <v>134096</v>
      </c>
      <c r="D274" s="79">
        <v>224498</v>
      </c>
      <c r="E274" s="70">
        <f t="shared" si="2"/>
        <v>358594</v>
      </c>
      <c r="K274" s="60"/>
      <c r="L274" s="4"/>
      <c r="M274"/>
    </row>
    <row r="275" spans="1:13" x14ac:dyDescent="0.35">
      <c r="B275" s="77" t="s">
        <v>412</v>
      </c>
      <c r="C275" s="78">
        <v>86072</v>
      </c>
      <c r="D275" s="79">
        <v>32712</v>
      </c>
      <c r="E275" s="70">
        <f t="shared" si="2"/>
        <v>118784</v>
      </c>
      <c r="K275" s="60"/>
      <c r="L275" s="4"/>
      <c r="M275"/>
    </row>
    <row r="276" spans="1:13" x14ac:dyDescent="0.35">
      <c r="B276" s="77" t="s">
        <v>423</v>
      </c>
      <c r="C276" s="78">
        <v>244760</v>
      </c>
      <c r="D276" s="79">
        <v>78571</v>
      </c>
      <c r="E276" s="70">
        <f t="shared" si="2"/>
        <v>323331</v>
      </c>
      <c r="K276" s="60"/>
      <c r="L276" s="4"/>
      <c r="M276"/>
    </row>
    <row r="277" spans="1:13" x14ac:dyDescent="0.35">
      <c r="B277" s="77" t="s">
        <v>415</v>
      </c>
      <c r="C277" s="78">
        <v>52278</v>
      </c>
      <c r="D277" s="79">
        <v>17323</v>
      </c>
      <c r="E277" s="70">
        <f t="shared" si="2"/>
        <v>69601</v>
      </c>
      <c r="K277" s="60"/>
      <c r="L277" s="4"/>
      <c r="M277"/>
    </row>
    <row r="278" spans="1:13" x14ac:dyDescent="0.35">
      <c r="B278" s="77" t="s">
        <v>414</v>
      </c>
      <c r="C278" s="78">
        <v>772791</v>
      </c>
      <c r="D278" s="79">
        <v>451782</v>
      </c>
      <c r="E278" s="70">
        <f t="shared" si="2"/>
        <v>1224573</v>
      </c>
      <c r="K278" s="60"/>
      <c r="L278" s="4"/>
      <c r="M278"/>
    </row>
    <row r="279" spans="1:13" x14ac:dyDescent="0.35">
      <c r="B279" s="77" t="s">
        <v>417</v>
      </c>
      <c r="C279" s="78">
        <v>295336</v>
      </c>
      <c r="D279" s="79">
        <v>216919</v>
      </c>
      <c r="E279" s="70">
        <f t="shared" si="2"/>
        <v>512255</v>
      </c>
      <c r="K279" s="60"/>
      <c r="L279" s="4"/>
      <c r="M279"/>
    </row>
    <row r="280" spans="1:13" x14ac:dyDescent="0.35">
      <c r="B280" s="77" t="s">
        <v>418</v>
      </c>
      <c r="C280" s="78">
        <v>33253</v>
      </c>
      <c r="D280" s="79">
        <v>4640</v>
      </c>
      <c r="E280" s="70">
        <f t="shared" si="2"/>
        <v>37893</v>
      </c>
      <c r="K280" s="60"/>
      <c r="L280" s="4"/>
      <c r="M280"/>
    </row>
    <row r="281" spans="1:13" x14ac:dyDescent="0.35">
      <c r="B281" s="77" t="s">
        <v>419</v>
      </c>
      <c r="C281" s="78">
        <v>52046</v>
      </c>
      <c r="D281" s="79">
        <v>24901</v>
      </c>
      <c r="E281" s="70">
        <f t="shared" si="2"/>
        <v>76947</v>
      </c>
      <c r="K281" s="60"/>
      <c r="L281" s="4"/>
      <c r="M281"/>
    </row>
    <row r="282" spans="1:13" x14ac:dyDescent="0.35">
      <c r="B282" s="77" t="s">
        <v>420</v>
      </c>
      <c r="C282" s="78">
        <v>70528</v>
      </c>
      <c r="D282" s="79">
        <v>24438</v>
      </c>
      <c r="E282" s="70">
        <f t="shared" si="2"/>
        <v>94966</v>
      </c>
      <c r="K282" s="60"/>
      <c r="L282" s="4"/>
      <c r="M282"/>
    </row>
    <row r="283" spans="1:13" x14ac:dyDescent="0.35">
      <c r="B283" s="38" t="s">
        <v>421</v>
      </c>
      <c r="C283" s="68">
        <v>59624</v>
      </c>
      <c r="D283" s="69">
        <v>22813</v>
      </c>
      <c r="E283" s="70">
        <f t="shared" si="2"/>
        <v>82437</v>
      </c>
      <c r="K283" s="60"/>
      <c r="L283" s="4"/>
      <c r="M283"/>
    </row>
    <row r="284" spans="1:13" ht="15" thickBot="1" x14ac:dyDescent="0.4">
      <c r="B284" s="73" t="s">
        <v>427</v>
      </c>
      <c r="C284" s="74">
        <v>3288910</v>
      </c>
      <c r="D284" s="75">
        <v>1652304</v>
      </c>
      <c r="E284" s="76">
        <f t="shared" si="2"/>
        <v>4941214</v>
      </c>
      <c r="K284" s="60"/>
      <c r="L284" s="4"/>
      <c r="M284"/>
    </row>
    <row r="285" spans="1:13" ht="15" thickTop="1" x14ac:dyDescent="0.35">
      <c r="B285" s="87" t="s">
        <v>317</v>
      </c>
      <c r="C285" s="81">
        <v>26448</v>
      </c>
      <c r="D285" s="69">
        <v>0</v>
      </c>
      <c r="E285" s="82">
        <f>SUM(C285:D285)</f>
        <v>26448</v>
      </c>
    </row>
    <row r="286" spans="1:13" x14ac:dyDescent="0.35">
      <c r="A286" s="5"/>
      <c r="B286" s="77" t="s">
        <v>318</v>
      </c>
      <c r="C286" s="69">
        <v>52432</v>
      </c>
      <c r="D286" s="69">
        <v>0</v>
      </c>
      <c r="E286" s="83">
        <f t="shared" ref="E286:E291" si="3">SUM(C286:D286)</f>
        <v>52432</v>
      </c>
    </row>
    <row r="287" spans="1:13" x14ac:dyDescent="0.35">
      <c r="A287" s="5"/>
      <c r="B287" s="77" t="s">
        <v>320</v>
      </c>
      <c r="C287" s="69">
        <v>100997</v>
      </c>
      <c r="D287" s="69">
        <v>0</v>
      </c>
      <c r="E287" s="83">
        <f t="shared" si="3"/>
        <v>100997</v>
      </c>
      <c r="K287" s="60"/>
      <c r="L287" s="4"/>
      <c r="M287"/>
    </row>
    <row r="288" spans="1:13" x14ac:dyDescent="0.35">
      <c r="B288" s="77" t="s">
        <v>319</v>
      </c>
      <c r="C288" s="69">
        <v>35109</v>
      </c>
      <c r="D288" s="69">
        <v>0</v>
      </c>
      <c r="E288" s="83">
        <f t="shared" si="3"/>
        <v>35109</v>
      </c>
      <c r="K288" s="60"/>
      <c r="L288" s="4"/>
      <c r="M288"/>
    </row>
    <row r="289" spans="1:13" x14ac:dyDescent="0.35">
      <c r="B289" s="77" t="s">
        <v>316</v>
      </c>
      <c r="C289" s="69">
        <v>38048</v>
      </c>
      <c r="D289" s="69">
        <v>0</v>
      </c>
      <c r="E289" s="83">
        <f t="shared" si="3"/>
        <v>38048</v>
      </c>
    </row>
    <row r="290" spans="1:13" x14ac:dyDescent="0.35">
      <c r="B290" s="77" t="s">
        <v>322</v>
      </c>
      <c r="C290" s="69">
        <v>253653</v>
      </c>
      <c r="D290" s="69">
        <v>17787</v>
      </c>
      <c r="E290" s="83">
        <f t="shared" si="3"/>
        <v>271440</v>
      </c>
      <c r="K290" s="60"/>
      <c r="L290" s="4"/>
      <c r="M290"/>
    </row>
    <row r="291" spans="1:13" ht="15" thickBot="1" x14ac:dyDescent="0.4">
      <c r="B291" s="84" t="s">
        <v>428</v>
      </c>
      <c r="C291" s="85">
        <f>SUM(C285:C290)</f>
        <v>506687</v>
      </c>
      <c r="D291" s="75">
        <f>SUM(D285:D290)</f>
        <v>17787</v>
      </c>
      <c r="E291" s="86">
        <f t="shared" si="3"/>
        <v>524474</v>
      </c>
    </row>
    <row r="292" spans="1:13" ht="15" thickTop="1" x14ac:dyDescent="0.35">
      <c r="A292" s="4"/>
      <c r="B292" s="60"/>
    </row>
    <row r="293" spans="1:13" x14ac:dyDescent="0.35">
      <c r="K293" s="60"/>
      <c r="L293" s="4"/>
      <c r="M293"/>
    </row>
    <row r="294" spans="1:13" x14ac:dyDescent="0.35">
      <c r="K294" s="60"/>
      <c r="L294" s="4"/>
      <c r="M294"/>
    </row>
    <row r="295" spans="1:13" x14ac:dyDescent="0.35">
      <c r="K295" s="60"/>
      <c r="L295" s="4"/>
      <c r="M295"/>
    </row>
    <row r="296" spans="1:13" x14ac:dyDescent="0.35">
      <c r="K296" s="60"/>
      <c r="L296" s="4"/>
      <c r="M296"/>
    </row>
    <row r="297" spans="1:13" x14ac:dyDescent="0.35">
      <c r="K297" s="60"/>
      <c r="L297" s="4"/>
      <c r="M297"/>
    </row>
    <row r="298" spans="1:13" x14ac:dyDescent="0.35">
      <c r="K298" s="60"/>
      <c r="L298" s="4"/>
      <c r="M298"/>
    </row>
    <row r="299" spans="1:13" x14ac:dyDescent="0.35">
      <c r="K299" s="60"/>
      <c r="L299" s="4"/>
      <c r="M299"/>
    </row>
  </sheetData>
  <sortState xmlns:xlrd2="http://schemas.microsoft.com/office/spreadsheetml/2017/richdata2" ref="A38:J121">
    <sortCondition ref="A121"/>
  </sortState>
  <mergeCells count="2">
    <mergeCell ref="E257:E262"/>
    <mergeCell ref="E1: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99EE-6C17-4F51-9887-74BAB1CDA12A}">
  <dimension ref="A1:Y22"/>
  <sheetViews>
    <sheetView tabSelected="1" topLeftCell="J1" zoomScale="80" zoomScaleNormal="80" workbookViewId="0">
      <selection activeCell="Q3" sqref="Q3"/>
    </sheetView>
  </sheetViews>
  <sheetFormatPr defaultRowHeight="14.5" x14ac:dyDescent="0.35"/>
  <cols>
    <col min="1" max="1" width="14.6328125" customWidth="1"/>
    <col min="2" max="2" width="31.26953125" customWidth="1"/>
    <col min="3" max="3" width="9.453125" customWidth="1"/>
    <col min="4" max="4" width="8" customWidth="1"/>
    <col min="5" max="5" width="15" customWidth="1"/>
    <col min="6" max="6" width="14.81640625" customWidth="1"/>
    <col min="7" max="7" width="8.6328125" customWidth="1"/>
    <col min="8" max="8" width="8.54296875" customWidth="1"/>
    <col min="9" max="9" width="14.08984375" customWidth="1"/>
    <col min="10" max="10" width="8.81640625" customWidth="1"/>
    <col min="11" max="11" width="12.6328125" customWidth="1"/>
    <col min="12" max="12" width="11.7265625" customWidth="1"/>
    <col min="13" max="13" width="10.08984375" customWidth="1"/>
    <col min="14" max="14" width="9.6328125" customWidth="1"/>
    <col min="15" max="15" width="14.7265625" customWidth="1"/>
    <col min="16" max="16" width="14.26953125" customWidth="1"/>
    <col min="17" max="17" width="8.6328125" customWidth="1"/>
    <col min="18" max="18" width="9.36328125" customWidth="1"/>
    <col min="19" max="19" width="14.54296875" customWidth="1"/>
    <col min="20" max="20" width="9.26953125" customWidth="1"/>
    <col min="21" max="21" width="14.54296875" customWidth="1"/>
    <col min="22" max="22" width="12.453125" customWidth="1"/>
    <col min="23" max="23" width="21.81640625" customWidth="1"/>
    <col min="24" max="24" width="14.36328125" customWidth="1"/>
    <col min="25" max="25" width="14.1796875" customWidth="1"/>
  </cols>
  <sheetData>
    <row r="1" spans="1:25" ht="31" customHeight="1" thickBot="1" x14ac:dyDescent="0.4">
      <c r="A1" s="122" t="s">
        <v>431</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s="97" customFormat="1" ht="161" customHeight="1" thickTop="1" thickBot="1" x14ac:dyDescent="0.4">
      <c r="A2" s="103" t="s">
        <v>436</v>
      </c>
      <c r="B2" s="104" t="s">
        <v>433</v>
      </c>
      <c r="C2" s="104" t="s">
        <v>446</v>
      </c>
      <c r="D2" s="104" t="s">
        <v>441</v>
      </c>
      <c r="E2" s="105" t="s">
        <v>458</v>
      </c>
      <c r="F2" s="105" t="s">
        <v>455</v>
      </c>
      <c r="G2" s="105" t="s">
        <v>437</v>
      </c>
      <c r="H2" s="105" t="s">
        <v>449</v>
      </c>
      <c r="I2" s="105" t="s">
        <v>434</v>
      </c>
      <c r="J2" s="105" t="s">
        <v>435</v>
      </c>
      <c r="K2" s="105" t="s">
        <v>456</v>
      </c>
      <c r="L2" s="105" t="s">
        <v>457</v>
      </c>
      <c r="M2" s="104" t="s">
        <v>447</v>
      </c>
      <c r="N2" s="104" t="s">
        <v>442</v>
      </c>
      <c r="O2" s="105" t="s">
        <v>432</v>
      </c>
      <c r="P2" s="105" t="s">
        <v>448</v>
      </c>
      <c r="Q2" s="105" t="s">
        <v>438</v>
      </c>
      <c r="R2" s="105" t="s">
        <v>454</v>
      </c>
      <c r="S2" s="105" t="s">
        <v>439</v>
      </c>
      <c r="T2" s="105" t="s">
        <v>440</v>
      </c>
      <c r="U2" s="106" t="s">
        <v>459</v>
      </c>
      <c r="V2" s="105" t="s">
        <v>460</v>
      </c>
      <c r="W2" s="107" t="s">
        <v>450</v>
      </c>
      <c r="X2" s="106" t="s">
        <v>443</v>
      </c>
      <c r="Y2" s="108" t="s">
        <v>444</v>
      </c>
    </row>
    <row r="3" spans="1:25" s="97" customFormat="1" ht="217.5" customHeight="1" thickTop="1" x14ac:dyDescent="0.35">
      <c r="A3" s="109" t="s">
        <v>445</v>
      </c>
      <c r="B3" s="110" t="s">
        <v>453</v>
      </c>
      <c r="C3" s="114">
        <v>0.2</v>
      </c>
      <c r="D3" s="114">
        <v>0.25</v>
      </c>
      <c r="E3" s="111">
        <v>458</v>
      </c>
      <c r="F3" s="111">
        <v>1374</v>
      </c>
      <c r="G3" s="111">
        <v>460</v>
      </c>
      <c r="H3" s="111">
        <v>2300</v>
      </c>
      <c r="I3" s="111">
        <v>321</v>
      </c>
      <c r="J3" s="111">
        <v>235</v>
      </c>
      <c r="K3" s="111">
        <v>132</v>
      </c>
      <c r="L3" s="111">
        <v>54</v>
      </c>
      <c r="M3" s="110">
        <v>14</v>
      </c>
      <c r="N3" s="110">
        <v>12</v>
      </c>
      <c r="O3" s="111">
        <v>54</v>
      </c>
      <c r="P3" s="111">
        <v>162</v>
      </c>
      <c r="Q3" s="111">
        <v>21</v>
      </c>
      <c r="R3" s="111">
        <v>105</v>
      </c>
      <c r="S3" s="111">
        <v>53</v>
      </c>
      <c r="T3" s="112">
        <v>23</v>
      </c>
      <c r="U3" s="112">
        <v>43</v>
      </c>
      <c r="V3" s="111">
        <v>67</v>
      </c>
      <c r="W3" s="115">
        <v>0.01</v>
      </c>
      <c r="X3" s="112" t="s">
        <v>451</v>
      </c>
      <c r="Y3" s="113" t="s">
        <v>452</v>
      </c>
    </row>
    <row r="4" spans="1:25" ht="20.5" customHeight="1" x14ac:dyDescent="0.35">
      <c r="A4" s="98" t="s">
        <v>422</v>
      </c>
      <c r="B4" s="99"/>
      <c r="C4" s="99"/>
      <c r="D4" s="99"/>
      <c r="E4" s="100"/>
      <c r="F4" s="100"/>
      <c r="G4" s="100"/>
      <c r="H4" s="100"/>
      <c r="I4" s="100"/>
      <c r="J4" s="100"/>
      <c r="K4" s="100"/>
      <c r="L4" s="100"/>
      <c r="M4" s="100"/>
      <c r="N4" s="100"/>
      <c r="O4" s="100"/>
      <c r="P4" s="100"/>
      <c r="Q4" s="100"/>
      <c r="R4" s="100"/>
      <c r="S4" s="100"/>
      <c r="T4" s="101"/>
      <c r="U4" s="101"/>
      <c r="V4" s="100"/>
      <c r="W4" s="99"/>
      <c r="X4" s="101"/>
      <c r="Y4" s="102"/>
    </row>
    <row r="5" spans="1:25" x14ac:dyDescent="0.35">
      <c r="A5" s="38" t="s">
        <v>403</v>
      </c>
      <c r="B5" s="94"/>
      <c r="C5" s="94"/>
      <c r="D5" s="94"/>
      <c r="E5" s="88"/>
      <c r="F5" s="88"/>
      <c r="G5" s="88"/>
      <c r="H5" s="88"/>
      <c r="I5" s="88"/>
      <c r="J5" s="88"/>
      <c r="K5" s="88"/>
      <c r="L5" s="88"/>
      <c r="M5" s="88"/>
      <c r="N5" s="88"/>
      <c r="O5" s="88"/>
      <c r="P5" s="88"/>
      <c r="Q5" s="88"/>
      <c r="R5" s="88"/>
      <c r="S5" s="88"/>
      <c r="T5" s="92"/>
      <c r="U5" s="92"/>
      <c r="V5" s="88"/>
      <c r="W5" s="94"/>
      <c r="X5" s="92"/>
      <c r="Y5" s="89"/>
    </row>
    <row r="6" spans="1:25" x14ac:dyDescent="0.35">
      <c r="A6" s="38" t="s">
        <v>404</v>
      </c>
      <c r="B6" s="94"/>
      <c r="C6" s="94"/>
      <c r="D6" s="94"/>
      <c r="E6" s="88"/>
      <c r="F6" s="88"/>
      <c r="G6" s="88"/>
      <c r="H6" s="88"/>
      <c r="I6" s="88"/>
      <c r="J6" s="88"/>
      <c r="K6" s="88"/>
      <c r="L6" s="88"/>
      <c r="M6" s="88"/>
      <c r="N6" s="88"/>
      <c r="O6" s="88"/>
      <c r="P6" s="88"/>
      <c r="Q6" s="88"/>
      <c r="R6" s="88"/>
      <c r="S6" s="88"/>
      <c r="T6" s="92"/>
      <c r="U6" s="92"/>
      <c r="V6" s="88"/>
      <c r="W6" s="94"/>
      <c r="X6" s="92"/>
      <c r="Y6" s="89"/>
    </row>
    <row r="7" spans="1:25" x14ac:dyDescent="0.35">
      <c r="A7" s="38" t="s">
        <v>405</v>
      </c>
      <c r="B7" s="94"/>
      <c r="C7" s="94"/>
      <c r="D7" s="94"/>
      <c r="E7" s="88"/>
      <c r="F7" s="88"/>
      <c r="G7" s="88"/>
      <c r="H7" s="88"/>
      <c r="I7" s="88"/>
      <c r="J7" s="88"/>
      <c r="K7" s="88"/>
      <c r="L7" s="88"/>
      <c r="M7" s="88"/>
      <c r="N7" s="88"/>
      <c r="O7" s="88"/>
      <c r="P7" s="88"/>
      <c r="Q7" s="88"/>
      <c r="R7" s="88"/>
      <c r="S7" s="88"/>
      <c r="T7" s="92"/>
      <c r="U7" s="92"/>
      <c r="V7" s="88"/>
      <c r="W7" s="94"/>
      <c r="X7" s="92"/>
      <c r="Y7" s="89"/>
    </row>
    <row r="8" spans="1:25" x14ac:dyDescent="0.35">
      <c r="A8" s="38" t="s">
        <v>406</v>
      </c>
      <c r="B8" s="94"/>
      <c r="C8" s="94"/>
      <c r="D8" s="94"/>
      <c r="E8" s="88"/>
      <c r="F8" s="88"/>
      <c r="G8" s="88"/>
      <c r="H8" s="88"/>
      <c r="I8" s="88"/>
      <c r="J8" s="88"/>
      <c r="K8" s="88"/>
      <c r="L8" s="88"/>
      <c r="M8" s="88"/>
      <c r="N8" s="88"/>
      <c r="O8" s="88"/>
      <c r="P8" s="88"/>
      <c r="Q8" s="88"/>
      <c r="R8" s="88"/>
      <c r="S8" s="88"/>
      <c r="T8" s="92"/>
      <c r="U8" s="92"/>
      <c r="V8" s="88"/>
      <c r="W8" s="94"/>
      <c r="X8" s="92"/>
      <c r="Y8" s="89"/>
    </row>
    <row r="9" spans="1:25" x14ac:dyDescent="0.35">
      <c r="A9" s="38" t="s">
        <v>407</v>
      </c>
      <c r="B9" s="94"/>
      <c r="C9" s="94"/>
      <c r="D9" s="94"/>
      <c r="E9" s="88"/>
      <c r="F9" s="88"/>
      <c r="G9" s="88"/>
      <c r="H9" s="88"/>
      <c r="I9" s="88"/>
      <c r="J9" s="88"/>
      <c r="K9" s="88"/>
      <c r="L9" s="88"/>
      <c r="M9" s="88"/>
      <c r="N9" s="88"/>
      <c r="O9" s="88"/>
      <c r="P9" s="88"/>
      <c r="Q9" s="88"/>
      <c r="R9" s="88"/>
      <c r="S9" s="88"/>
      <c r="T9" s="92"/>
      <c r="U9" s="92"/>
      <c r="V9" s="88"/>
      <c r="W9" s="94"/>
      <c r="X9" s="92"/>
      <c r="Y9" s="89"/>
    </row>
    <row r="10" spans="1:25" x14ac:dyDescent="0.35">
      <c r="A10" s="38" t="s">
        <v>408</v>
      </c>
      <c r="B10" s="94"/>
      <c r="C10" s="94"/>
      <c r="D10" s="94"/>
      <c r="E10" s="88"/>
      <c r="F10" s="88"/>
      <c r="G10" s="88"/>
      <c r="H10" s="88"/>
      <c r="I10" s="88"/>
      <c r="J10" s="88"/>
      <c r="K10" s="88"/>
      <c r="L10" s="88"/>
      <c r="M10" s="88"/>
      <c r="N10" s="88"/>
      <c r="O10" s="88"/>
      <c r="P10" s="88"/>
      <c r="Q10" s="88"/>
      <c r="R10" s="88"/>
      <c r="S10" s="88"/>
      <c r="T10" s="92"/>
      <c r="U10" s="92"/>
      <c r="V10" s="88"/>
      <c r="W10" s="94"/>
      <c r="X10" s="92"/>
      <c r="Y10" s="89"/>
    </row>
    <row r="11" spans="1:25" x14ac:dyDescent="0.35">
      <c r="A11" s="77" t="s">
        <v>410</v>
      </c>
      <c r="B11" s="95"/>
      <c r="C11" s="95"/>
      <c r="D11" s="95"/>
      <c r="E11" s="88"/>
      <c r="F11" s="88"/>
      <c r="G11" s="88"/>
      <c r="H11" s="88"/>
      <c r="I11" s="88"/>
      <c r="J11" s="88"/>
      <c r="K11" s="88"/>
      <c r="L11" s="88"/>
      <c r="M11" s="88"/>
      <c r="N11" s="88"/>
      <c r="O11" s="88"/>
      <c r="P11" s="88"/>
      <c r="Q11" s="88"/>
      <c r="R11" s="88"/>
      <c r="S11" s="88"/>
      <c r="T11" s="92"/>
      <c r="U11" s="92"/>
      <c r="V11" s="88"/>
      <c r="W11" s="94"/>
      <c r="X11" s="92"/>
      <c r="Y11" s="89"/>
    </row>
    <row r="12" spans="1:25" x14ac:dyDescent="0.35">
      <c r="A12" s="77" t="s">
        <v>409</v>
      </c>
      <c r="B12" s="95"/>
      <c r="C12" s="95"/>
      <c r="D12" s="95"/>
      <c r="E12" s="88"/>
      <c r="F12" s="88"/>
      <c r="G12" s="88"/>
      <c r="H12" s="88"/>
      <c r="I12" s="88"/>
      <c r="J12" s="88"/>
      <c r="K12" s="88"/>
      <c r="L12" s="88"/>
      <c r="M12" s="88"/>
      <c r="N12" s="88"/>
      <c r="O12" s="88"/>
      <c r="P12" s="88"/>
      <c r="Q12" s="88"/>
      <c r="R12" s="88"/>
      <c r="S12" s="88"/>
      <c r="T12" s="92"/>
      <c r="U12" s="92"/>
      <c r="V12" s="88"/>
      <c r="W12" s="94"/>
      <c r="X12" s="92"/>
      <c r="Y12" s="89"/>
    </row>
    <row r="13" spans="1:25" x14ac:dyDescent="0.35">
      <c r="A13" s="77" t="s">
        <v>412</v>
      </c>
      <c r="B13" s="95"/>
      <c r="C13" s="95"/>
      <c r="D13" s="95"/>
      <c r="E13" s="88"/>
      <c r="F13" s="88"/>
      <c r="G13" s="88"/>
      <c r="H13" s="88"/>
      <c r="I13" s="88"/>
      <c r="J13" s="88"/>
      <c r="K13" s="88"/>
      <c r="L13" s="88"/>
      <c r="M13" s="88"/>
      <c r="N13" s="88"/>
      <c r="O13" s="88"/>
      <c r="P13" s="88"/>
      <c r="Q13" s="88"/>
      <c r="R13" s="88"/>
      <c r="S13" s="88"/>
      <c r="T13" s="92"/>
      <c r="U13" s="92"/>
      <c r="V13" s="88"/>
      <c r="W13" s="94"/>
      <c r="X13" s="92"/>
      <c r="Y13" s="89"/>
    </row>
    <row r="14" spans="1:25" x14ac:dyDescent="0.35">
      <c r="A14" s="77" t="s">
        <v>423</v>
      </c>
      <c r="B14" s="95"/>
      <c r="C14" s="95"/>
      <c r="D14" s="95"/>
      <c r="E14" s="88"/>
      <c r="F14" s="88"/>
      <c r="G14" s="88"/>
      <c r="H14" s="88"/>
      <c r="I14" s="88"/>
      <c r="J14" s="88"/>
      <c r="K14" s="88"/>
      <c r="L14" s="88"/>
      <c r="M14" s="88"/>
      <c r="N14" s="88"/>
      <c r="O14" s="88"/>
      <c r="P14" s="88"/>
      <c r="Q14" s="88"/>
      <c r="R14" s="88"/>
      <c r="S14" s="88"/>
      <c r="T14" s="92"/>
      <c r="U14" s="92"/>
      <c r="V14" s="88"/>
      <c r="W14" s="94"/>
      <c r="X14" s="92"/>
      <c r="Y14" s="89"/>
    </row>
    <row r="15" spans="1:25" x14ac:dyDescent="0.35">
      <c r="A15" s="77" t="s">
        <v>415</v>
      </c>
      <c r="B15" s="95"/>
      <c r="C15" s="95"/>
      <c r="D15" s="95"/>
      <c r="E15" s="88"/>
      <c r="F15" s="88"/>
      <c r="G15" s="88"/>
      <c r="H15" s="88"/>
      <c r="I15" s="88"/>
      <c r="J15" s="88"/>
      <c r="K15" s="88"/>
      <c r="L15" s="88"/>
      <c r="M15" s="88"/>
      <c r="N15" s="88"/>
      <c r="O15" s="88"/>
      <c r="P15" s="88"/>
      <c r="Q15" s="88"/>
      <c r="R15" s="88"/>
      <c r="S15" s="88"/>
      <c r="T15" s="92"/>
      <c r="U15" s="92"/>
      <c r="V15" s="88"/>
      <c r="W15" s="94"/>
      <c r="X15" s="92"/>
      <c r="Y15" s="89"/>
    </row>
    <row r="16" spans="1:25" x14ac:dyDescent="0.35">
      <c r="A16" s="77" t="s">
        <v>414</v>
      </c>
      <c r="B16" s="95"/>
      <c r="C16" s="95"/>
      <c r="D16" s="95"/>
      <c r="E16" s="88"/>
      <c r="F16" s="88"/>
      <c r="G16" s="88"/>
      <c r="H16" s="88"/>
      <c r="I16" s="88"/>
      <c r="J16" s="88"/>
      <c r="K16" s="88"/>
      <c r="L16" s="88"/>
      <c r="M16" s="88"/>
      <c r="N16" s="88"/>
      <c r="O16" s="88"/>
      <c r="P16" s="88"/>
      <c r="Q16" s="88"/>
      <c r="R16" s="88"/>
      <c r="S16" s="88"/>
      <c r="T16" s="92"/>
      <c r="U16" s="92"/>
      <c r="V16" s="88"/>
      <c r="W16" s="94"/>
      <c r="X16" s="92"/>
      <c r="Y16" s="89"/>
    </row>
    <row r="17" spans="1:25" x14ac:dyDescent="0.35">
      <c r="A17" s="77" t="s">
        <v>417</v>
      </c>
      <c r="B17" s="95"/>
      <c r="C17" s="95"/>
      <c r="D17" s="95"/>
      <c r="E17" s="88"/>
      <c r="F17" s="88"/>
      <c r="G17" s="88"/>
      <c r="H17" s="88"/>
      <c r="I17" s="88"/>
      <c r="J17" s="88"/>
      <c r="K17" s="88"/>
      <c r="L17" s="88"/>
      <c r="M17" s="88"/>
      <c r="N17" s="88"/>
      <c r="O17" s="88"/>
      <c r="P17" s="88"/>
      <c r="Q17" s="88"/>
      <c r="R17" s="88"/>
      <c r="S17" s="88"/>
      <c r="T17" s="92"/>
      <c r="U17" s="92"/>
      <c r="V17" s="88"/>
      <c r="W17" s="94"/>
      <c r="X17" s="92"/>
      <c r="Y17" s="89"/>
    </row>
    <row r="18" spans="1:25" x14ac:dyDescent="0.35">
      <c r="A18" s="77" t="s">
        <v>418</v>
      </c>
      <c r="B18" s="95"/>
      <c r="C18" s="95"/>
      <c r="D18" s="95"/>
      <c r="E18" s="88"/>
      <c r="F18" s="88"/>
      <c r="G18" s="88"/>
      <c r="H18" s="88"/>
      <c r="I18" s="88"/>
      <c r="J18" s="88"/>
      <c r="K18" s="88"/>
      <c r="L18" s="88"/>
      <c r="M18" s="88"/>
      <c r="N18" s="88"/>
      <c r="O18" s="88"/>
      <c r="P18" s="88"/>
      <c r="Q18" s="88"/>
      <c r="R18" s="88"/>
      <c r="S18" s="88"/>
      <c r="T18" s="92"/>
      <c r="U18" s="92"/>
      <c r="V18" s="88"/>
      <c r="W18" s="94"/>
      <c r="X18" s="92"/>
      <c r="Y18" s="89"/>
    </row>
    <row r="19" spans="1:25" x14ac:dyDescent="0.35">
      <c r="A19" s="77" t="s">
        <v>419</v>
      </c>
      <c r="B19" s="95"/>
      <c r="C19" s="95"/>
      <c r="D19" s="95"/>
      <c r="E19" s="88"/>
      <c r="F19" s="88"/>
      <c r="G19" s="88"/>
      <c r="H19" s="88"/>
      <c r="I19" s="88"/>
      <c r="J19" s="88"/>
      <c r="K19" s="88"/>
      <c r="L19" s="88"/>
      <c r="M19" s="88"/>
      <c r="N19" s="88"/>
      <c r="O19" s="88"/>
      <c r="P19" s="88"/>
      <c r="Q19" s="88"/>
      <c r="R19" s="88"/>
      <c r="S19" s="88"/>
      <c r="T19" s="92"/>
      <c r="U19" s="92"/>
      <c r="V19" s="88"/>
      <c r="W19" s="94"/>
      <c r="X19" s="92"/>
      <c r="Y19" s="89"/>
    </row>
    <row r="20" spans="1:25" x14ac:dyDescent="0.35">
      <c r="A20" s="77" t="s">
        <v>420</v>
      </c>
      <c r="B20" s="95"/>
      <c r="C20" s="95"/>
      <c r="D20" s="95"/>
      <c r="E20" s="88"/>
      <c r="F20" s="88"/>
      <c r="G20" s="88"/>
      <c r="H20" s="88"/>
      <c r="I20" s="88"/>
      <c r="J20" s="88"/>
      <c r="K20" s="88"/>
      <c r="L20" s="88"/>
      <c r="M20" s="88"/>
      <c r="N20" s="88"/>
      <c r="O20" s="88"/>
      <c r="P20" s="88"/>
      <c r="Q20" s="88"/>
      <c r="R20" s="88"/>
      <c r="S20" s="88"/>
      <c r="T20" s="92"/>
      <c r="U20" s="92"/>
      <c r="V20" s="88"/>
      <c r="W20" s="94"/>
      <c r="X20" s="92"/>
      <c r="Y20" s="89"/>
    </row>
    <row r="21" spans="1:25" ht="15" thickBot="1" x14ac:dyDescent="0.4">
      <c r="A21" s="24" t="s">
        <v>421</v>
      </c>
      <c r="B21" s="96"/>
      <c r="C21" s="96"/>
      <c r="D21" s="96"/>
      <c r="E21" s="90"/>
      <c r="F21" s="90"/>
      <c r="G21" s="90"/>
      <c r="H21" s="90"/>
      <c r="I21" s="90"/>
      <c r="J21" s="90"/>
      <c r="K21" s="90"/>
      <c r="L21" s="90"/>
      <c r="M21" s="90"/>
      <c r="N21" s="90"/>
      <c r="O21" s="90"/>
      <c r="P21" s="90"/>
      <c r="Q21" s="90"/>
      <c r="R21" s="90"/>
      <c r="S21" s="90"/>
      <c r="T21" s="93"/>
      <c r="U21" s="93"/>
      <c r="V21" s="90"/>
      <c r="W21" s="96"/>
      <c r="X21" s="93"/>
      <c r="Y21" s="91"/>
    </row>
    <row r="22" spans="1:25" ht="15" thickTop="1" x14ac:dyDescent="0.35"/>
  </sheetData>
  <mergeCells count="1">
    <mergeCell ref="A1:Y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 ed AY 23</vt:lpstr>
      <vt:lpstr>enter data here Due 11-8-2024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Esam S. Mohammad</dc:creator>
  <cp:lastModifiedBy>Heather Morgan</cp:lastModifiedBy>
  <dcterms:created xsi:type="dcterms:W3CDTF">2024-02-05T15:53:21Z</dcterms:created>
  <dcterms:modified xsi:type="dcterms:W3CDTF">2024-10-30T19:36:40Z</dcterms:modified>
</cp:coreProperties>
</file>